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2" activeTab="2"/>
  </bookViews>
  <sheets>
    <sheet name="Osallistujat" sheetId="1" state="hidden" r:id="rId1"/>
    <sheet name="Nimet" sheetId="2" state="hidden" r:id="rId2"/>
    <sheet name="15 A,B" sheetId="3" r:id="rId3"/>
    <sheet name="MJ-15 cup" sheetId="4" r:id="rId4"/>
    <sheet name="H A,B" sheetId="5" r:id="rId5"/>
    <sheet name="H C,D" sheetId="6" r:id="rId6"/>
    <sheet name="H E,F" sheetId="7" r:id="rId7"/>
    <sheet name="H cup" sheetId="8" r:id="rId8"/>
    <sheet name="MK A,B" sheetId="9" r:id="rId9"/>
    <sheet name="MK C,D" sheetId="10" r:id="rId10"/>
    <sheet name="MK cup" sheetId="11" r:id="rId11"/>
    <sheet name="cup32" sheetId="12" state="hidden" r:id="rId12"/>
    <sheet name="cup16" sheetId="13" state="hidden" r:id="rId13"/>
    <sheet name="cup8" sheetId="14" state="hidden" r:id="rId14"/>
    <sheet name="Pool6" sheetId="15" state="hidden" r:id="rId15"/>
    <sheet name="Pool4" sheetId="16" state="hidden" r:id="rId16"/>
  </sheets>
  <definedNames>
    <definedName name="Db">'Nimet'!$A$2:$D$151</definedName>
    <definedName name="_xlnm.Print_Area" localSheetId="12">'cup16'!$D$1:$J$31</definedName>
    <definedName name="_xlnm.Print_Area" localSheetId="11">'cup32'!$D$1:$J$51</definedName>
    <definedName name="_xlnm.Print_Area" localSheetId="13">'cup8'!$D$1:$J$21</definedName>
    <definedName name="_xlnm.Print_Area" localSheetId="7">'H cup'!$D$1:$J$32</definedName>
    <definedName name="_xlnm.Print_Area" localSheetId="3">'MJ-15 cup'!$D$1:$I$16</definedName>
    <definedName name="_xlnm.Print_Area" localSheetId="10">'MK cup'!$D$1:$J$32</definedName>
    <definedName name="_xlnm.Print_Area" localSheetId="1">'Nimet'!$A$1:$D$251</definedName>
    <definedName name="_xlnm.Print_Area" localSheetId="15">'Pool4'!$C$1:$AM$25</definedName>
    <definedName name="_xlnm.Print_Area" localSheetId="14">'Pool6'!$C$1:$AM$38</definedName>
    <definedName name="_xlnm.Print_Titles" localSheetId="1">'Nimet'!$1:$1</definedName>
  </definedNames>
  <calcPr fullCalcOnLoad="1"/>
</workbook>
</file>

<file path=xl/sharedStrings.xml><?xml version="1.0" encoding="utf-8"?>
<sst xmlns="http://schemas.openxmlformats.org/spreadsheetml/2006/main" count="1216" uniqueCount="130">
  <si>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</si>
  <si>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</si>
  <si>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</si>
  <si>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</si>
  <si>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</si>
  <si>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</si>
  <si>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</si>
  <si>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</si>
  <si>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</si>
  <si>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</si>
  <si>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</si>
  <si>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</si>
  <si>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</si>
  <si>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</si>
  <si>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</si>
  <si>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</si>
  <si>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</si>
  <si>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</si>
  <si>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</si>
  <si>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</si>
  <si>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</si>
  <si>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</si>
  <si>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</si>
  <si>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</si>
  <si>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</si>
  <si>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</si>
  <si>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</si>
  <si>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</si>
  <si>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</si>
  <si>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</si>
  <si>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</si>
  <si>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</si>
  <si>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</si>
  <si>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</si>
  <si>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</si>
  <si>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</si>
  <si>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</si>
  <si>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SeSi</t>
  </si>
  <si>
    <t>KoKu</t>
  </si>
  <si>
    <t>Pooli B</t>
  </si>
  <si>
    <t>Pooli C</t>
  </si>
  <si>
    <t>Pooli D</t>
  </si>
  <si>
    <t>Alén Tommy</t>
  </si>
  <si>
    <t>Tuomari</t>
  </si>
  <si>
    <t>Risku Jarkko</t>
  </si>
  <si>
    <t>MJ-15</t>
  </si>
  <si>
    <t>MJ-15 CUP</t>
  </si>
  <si>
    <t>Harrastelijat</t>
  </si>
  <si>
    <t>Pooli E</t>
  </si>
  <si>
    <t>Pooli F</t>
  </si>
  <si>
    <t>Kaksinpeli</t>
  </si>
  <si>
    <t>Isojoki</t>
  </si>
  <si>
    <t>Norrbo Peter</t>
  </si>
  <si>
    <t>Siltanen Juha</t>
  </si>
  <si>
    <t>JuVo</t>
  </si>
  <si>
    <t>Tuomela Ville</t>
  </si>
  <si>
    <t>Dahlström Jukka</t>
  </si>
  <si>
    <t>Forsman Jonathan</t>
  </si>
  <si>
    <t>Gammelgård Levi</t>
  </si>
  <si>
    <t>Ingman Mats</t>
  </si>
  <si>
    <t>Klockars Isak</t>
  </si>
  <si>
    <t>Leskinen Janne</t>
  </si>
  <si>
    <t>Rönn Johan</t>
  </si>
  <si>
    <t>Storbacka Victor</t>
  </si>
  <si>
    <t>Ström Börje</t>
  </si>
  <si>
    <t>Haavisto Timo</t>
  </si>
  <si>
    <t>Lindroos Jukka</t>
  </si>
  <si>
    <t>Mäntyniemi Keijo</t>
  </si>
  <si>
    <t>Asunmaa Kai</t>
  </si>
  <si>
    <t>Jokiranta Kari</t>
  </si>
  <si>
    <t>Jokiranta Risto</t>
  </si>
  <si>
    <t>B2</t>
  </si>
  <si>
    <t>A1</t>
  </si>
  <si>
    <t>A2</t>
  </si>
  <si>
    <t>B1</t>
  </si>
  <si>
    <t>C1</t>
  </si>
  <si>
    <t>D1</t>
  </si>
  <si>
    <t>E1</t>
  </si>
  <si>
    <t>C2</t>
  </si>
  <si>
    <t>E2</t>
  </si>
  <si>
    <t>D2</t>
  </si>
  <si>
    <t>Lindroos Sisu</t>
  </si>
  <si>
    <t>Kurvi</t>
  </si>
  <si>
    <t>Herrgård Bo-Eric</t>
  </si>
  <si>
    <t>Kinsley Ben</t>
  </si>
  <si>
    <t>Klemets Mikael</t>
  </si>
  <si>
    <t>Lervik Bengt</t>
  </si>
  <si>
    <t>Liukku Reima</t>
  </si>
  <si>
    <t>Paro Rune</t>
  </si>
  <si>
    <t>Ravila Esko</t>
  </si>
  <si>
    <t>Mattila Matias</t>
  </si>
  <si>
    <t>Por-83</t>
  </si>
  <si>
    <t>Taavela Juuso</t>
  </si>
  <si>
    <t>Taavela Petri</t>
  </si>
  <si>
    <t>Wennman Henrik</t>
  </si>
  <si>
    <t>Riemu</t>
  </si>
  <si>
    <t>Julmala Juha</t>
  </si>
  <si>
    <t>Pääkkö Alice</t>
  </si>
  <si>
    <t>Tevaniemi Juhani</t>
  </si>
  <si>
    <t>Pohjanmaan liiga 2015-16</t>
  </si>
  <si>
    <t>Järj: KoKu</t>
  </si>
  <si>
    <t>Klo 9.30</t>
  </si>
  <si>
    <t>Klo 10.30</t>
  </si>
  <si>
    <t>KLO 10.30</t>
  </si>
  <si>
    <t>Klo 13.00</t>
  </si>
  <si>
    <t>KLO 13.00</t>
  </si>
  <si>
    <t>Mattila  Matias</t>
  </si>
  <si>
    <t>4,1,4</t>
  </si>
  <si>
    <t>Lerviks Bengt</t>
  </si>
  <si>
    <t>5,6,2</t>
  </si>
  <si>
    <t>9,-6,9,12</t>
  </si>
  <si>
    <t>8,9,8</t>
  </si>
  <si>
    <t>9,7,4</t>
  </si>
  <si>
    <t>-4,11,5,-8,8</t>
  </si>
  <si>
    <t>10,7,2</t>
  </si>
  <si>
    <t>10,6,6</t>
  </si>
  <si>
    <t>-9,8,10,5</t>
  </si>
  <si>
    <t>8,6,13</t>
  </si>
  <si>
    <t>7,6,8</t>
  </si>
  <si>
    <t>10,-8,9,6</t>
  </si>
  <si>
    <t>Ingman Mats, KoKu</t>
  </si>
  <si>
    <t>Norrbo Peter, Isojoki</t>
  </si>
  <si>
    <t>7,4,12</t>
  </si>
  <si>
    <t>8,8,8</t>
  </si>
  <si>
    <t>9,-7,6,7</t>
  </si>
  <si>
    <t>Herrgård B-E</t>
  </si>
  <si>
    <t>7,8,-9,-9,3</t>
  </si>
  <si>
    <t>9,-9,6,-6,10</t>
  </si>
  <si>
    <t>-10,-7,8,6,8</t>
  </si>
  <si>
    <t>9,-7,8,8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</si>
</sst>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" fontId="1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8.421875" style="120" bestFit="1" customWidth="1"/>
    <col min="2" max="2" width="12.140625" style="120" bestFit="1" customWidth="1"/>
    <col min="3" max="3" width="5.00390625" style="0" bestFit="1" customWidth="1"/>
  </cols>
  <sheetData>
    <row r="1" spans="1:3" ht="12.75">
      <c r="A1" s="121" t="s">
        <v>52</v>
      </c>
      <c r="B1" s="122" t="s">
        <v>51</v>
      </c>
      <c r="C1" s="1"/>
    </row>
    <row r="2" spans="1:3" ht="12.75">
      <c r="A2" s="121" t="s">
        <v>53</v>
      </c>
      <c r="B2" s="122" t="s">
        <v>54</v>
      </c>
      <c r="C2" s="1"/>
    </row>
    <row r="3" spans="1:3" ht="12.75">
      <c r="A3" s="121" t="s">
        <v>55</v>
      </c>
      <c r="B3" s="122" t="s">
        <v>54</v>
      </c>
      <c r="C3" s="1"/>
    </row>
    <row r="4" spans="1:3" ht="12.75">
      <c r="A4" s="121" t="s">
        <v>42</v>
      </c>
      <c r="B4" s="122" t="s">
        <v>38</v>
      </c>
      <c r="C4" s="1"/>
    </row>
    <row r="5" spans="1:3" ht="12.75">
      <c r="A5" s="121" t="s">
        <v>56</v>
      </c>
      <c r="B5" s="122" t="s">
        <v>38</v>
      </c>
      <c r="C5" s="1"/>
    </row>
    <row r="6" spans="1:3" ht="12.75">
      <c r="A6" s="121" t="s">
        <v>57</v>
      </c>
      <c r="B6" s="122" t="s">
        <v>38</v>
      </c>
      <c r="C6" s="1"/>
    </row>
    <row r="7" spans="1:3" ht="12.75">
      <c r="A7" s="121" t="s">
        <v>58</v>
      </c>
      <c r="B7" s="122" t="s">
        <v>38</v>
      </c>
      <c r="C7" s="1"/>
    </row>
    <row r="8" spans="1:3" ht="12.75">
      <c r="A8" s="121" t="s">
        <v>83</v>
      </c>
      <c r="B8" s="122" t="s">
        <v>38</v>
      </c>
      <c r="C8" s="1"/>
    </row>
    <row r="9" spans="1:3" ht="12.75">
      <c r="A9" s="121" t="s">
        <v>59</v>
      </c>
      <c r="B9" s="122" t="s">
        <v>38</v>
      </c>
      <c r="C9" s="1"/>
    </row>
    <row r="10" spans="1:3" ht="12.75">
      <c r="A10" s="121" t="s">
        <v>84</v>
      </c>
      <c r="B10" s="122" t="s">
        <v>38</v>
      </c>
      <c r="C10" s="1"/>
    </row>
    <row r="11" spans="1:3" ht="12.75">
      <c r="A11" s="121" t="s">
        <v>85</v>
      </c>
      <c r="B11" s="122" t="s">
        <v>38</v>
      </c>
      <c r="C11" s="1"/>
    </row>
    <row r="12" spans="1:3" ht="12.75">
      <c r="A12" s="121" t="s">
        <v>60</v>
      </c>
      <c r="B12" s="122" t="s">
        <v>38</v>
      </c>
      <c r="C12" s="1"/>
    </row>
    <row r="13" spans="1:3" ht="12.75">
      <c r="A13" s="121" t="s">
        <v>86</v>
      </c>
      <c r="B13" s="122" t="s">
        <v>38</v>
      </c>
      <c r="C13" s="1"/>
    </row>
    <row r="14" spans="1:3" ht="12.75">
      <c r="A14" s="121" t="s">
        <v>61</v>
      </c>
      <c r="B14" s="122" t="s">
        <v>38</v>
      </c>
      <c r="C14" s="1"/>
    </row>
    <row r="15" spans="1:3" ht="12.75">
      <c r="A15" s="121" t="s">
        <v>87</v>
      </c>
      <c r="B15" s="122" t="s">
        <v>38</v>
      </c>
      <c r="C15" s="1"/>
    </row>
    <row r="16" spans="1:3" ht="12.75">
      <c r="A16" s="121" t="s">
        <v>88</v>
      </c>
      <c r="B16" s="122" t="s">
        <v>38</v>
      </c>
      <c r="C16" s="1"/>
    </row>
    <row r="17" spans="1:3" ht="12.75">
      <c r="A17" s="121" t="s">
        <v>44</v>
      </c>
      <c r="B17" s="122" t="s">
        <v>38</v>
      </c>
      <c r="C17" s="1"/>
    </row>
    <row r="18" spans="1:3" ht="12.75">
      <c r="A18" s="121" t="s">
        <v>62</v>
      </c>
      <c r="B18" s="122" t="s">
        <v>38</v>
      </c>
      <c r="C18" s="1"/>
    </row>
    <row r="19" spans="1:3" ht="12.75">
      <c r="A19" s="121" t="s">
        <v>63</v>
      </c>
      <c r="B19" s="122" t="s">
        <v>38</v>
      </c>
      <c r="C19" s="1"/>
    </row>
    <row r="20" spans="1:3" ht="12.75">
      <c r="A20" s="121" t="s">
        <v>64</v>
      </c>
      <c r="B20" s="122" t="s">
        <v>38</v>
      </c>
      <c r="C20" s="1"/>
    </row>
    <row r="21" spans="1:3" ht="12.75">
      <c r="A21" s="121" t="s">
        <v>65</v>
      </c>
      <c r="B21" s="122" t="s">
        <v>82</v>
      </c>
      <c r="C21" s="1"/>
    </row>
    <row r="22" spans="1:3" ht="12.75">
      <c r="A22" s="121" t="s">
        <v>66</v>
      </c>
      <c r="B22" s="122" t="s">
        <v>82</v>
      </c>
      <c r="C22" s="1"/>
    </row>
    <row r="23" spans="1:3" ht="12.75">
      <c r="A23" s="121" t="s">
        <v>81</v>
      </c>
      <c r="B23" s="122" t="s">
        <v>82</v>
      </c>
      <c r="C23" s="1"/>
    </row>
    <row r="24" spans="1:3" ht="12.75">
      <c r="A24" s="121" t="s">
        <v>67</v>
      </c>
      <c r="B24" s="122" t="s">
        <v>82</v>
      </c>
      <c r="C24" s="1"/>
    </row>
    <row r="25" spans="1:3" ht="12.75">
      <c r="A25" s="121" t="s">
        <v>89</v>
      </c>
      <c r="B25" s="122" t="s">
        <v>82</v>
      </c>
      <c r="C25" s="1"/>
    </row>
    <row r="26" spans="1:3" ht="12.75">
      <c r="A26" s="121" t="s">
        <v>90</v>
      </c>
      <c r="B26" s="122" t="s">
        <v>91</v>
      </c>
      <c r="C26" s="1"/>
    </row>
    <row r="27" spans="1:3" ht="12.75">
      <c r="A27" s="121" t="s">
        <v>92</v>
      </c>
      <c r="B27" s="122" t="s">
        <v>91</v>
      </c>
      <c r="C27" s="1"/>
    </row>
    <row r="28" spans="1:3" ht="12.75">
      <c r="A28" s="121" t="s">
        <v>93</v>
      </c>
      <c r="B28" s="122" t="s">
        <v>91</v>
      </c>
      <c r="C28" s="1"/>
    </row>
    <row r="29" spans="1:3" ht="12.75">
      <c r="A29" s="121" t="s">
        <v>94</v>
      </c>
      <c r="B29" s="122" t="s">
        <v>95</v>
      </c>
      <c r="C29" s="1"/>
    </row>
    <row r="30" spans="1:3" ht="12.75">
      <c r="A30" s="121" t="s">
        <v>68</v>
      </c>
      <c r="B30" s="122" t="s">
        <v>37</v>
      </c>
      <c r="C30" s="1"/>
    </row>
    <row r="31" spans="1:3" ht="12.75">
      <c r="A31" s="121" t="s">
        <v>69</v>
      </c>
      <c r="B31" s="122" t="s">
        <v>37</v>
      </c>
      <c r="C31" s="1"/>
    </row>
    <row r="32" spans="1:3" ht="12.75">
      <c r="A32" s="121" t="s">
        <v>70</v>
      </c>
      <c r="B32" s="122" t="s">
        <v>37</v>
      </c>
      <c r="C32" s="1"/>
    </row>
    <row r="33" spans="1:3" ht="12.75">
      <c r="A33" s="121" t="s">
        <v>96</v>
      </c>
      <c r="B33" s="122" t="s">
        <v>37</v>
      </c>
      <c r="C33" s="1"/>
    </row>
    <row r="34" spans="1:3" ht="12.75">
      <c r="A34" s="121" t="s">
        <v>97</v>
      </c>
      <c r="B34" s="122" t="s">
        <v>37</v>
      </c>
      <c r="C34" s="1"/>
    </row>
    <row r="35" spans="1:3" ht="12.75">
      <c r="A35" s="121" t="s">
        <v>98</v>
      </c>
      <c r="B35" s="122" t="s">
        <v>37</v>
      </c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4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99</v>
      </c>
      <c r="Y1" s="19" t="s">
        <v>28</v>
      </c>
      <c r="AE1" s="19"/>
      <c r="AF1" s="19"/>
      <c r="AG1" s="19"/>
      <c r="AH1" s="19"/>
    </row>
    <row r="2" spans="2:37" ht="18">
      <c r="B2" s="10" t="s">
        <v>100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50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104</v>
      </c>
      <c r="AI6" s="28"/>
      <c r="AJ6" s="28"/>
      <c r="AK6" s="28"/>
    </row>
    <row r="7" ht="15" customHeight="1">
      <c r="B7" s="9"/>
    </row>
    <row r="8" spans="2:4" ht="14.25" customHeight="1">
      <c r="B8" s="95" t="s">
        <v>40</v>
      </c>
      <c r="C8" s="31"/>
      <c r="D8" s="31"/>
    </row>
    <row r="9" spans="2:35" ht="14.25" customHeight="1">
      <c r="B9" s="12"/>
      <c r="C9" s="13"/>
      <c r="D9" s="14"/>
      <c r="E9" s="147">
        <v>1</v>
      </c>
      <c r="F9" s="148"/>
      <c r="G9" s="148"/>
      <c r="H9" s="148"/>
      <c r="I9" s="149"/>
      <c r="J9" s="147">
        <v>2</v>
      </c>
      <c r="K9" s="148"/>
      <c r="L9" s="148"/>
      <c r="M9" s="148"/>
      <c r="N9" s="149"/>
      <c r="O9" s="147">
        <v>3</v>
      </c>
      <c r="P9" s="148"/>
      <c r="Q9" s="148"/>
      <c r="R9" s="148"/>
      <c r="S9" s="149"/>
      <c r="T9" s="147">
        <v>4</v>
      </c>
      <c r="U9" s="148"/>
      <c r="V9" s="148"/>
      <c r="W9" s="148"/>
      <c r="X9" s="149"/>
      <c r="Y9" s="147" t="s">
        <v>0</v>
      </c>
      <c r="Z9" s="148"/>
      <c r="AA9" s="148"/>
      <c r="AB9" s="148"/>
      <c r="AC9" s="149"/>
      <c r="AD9" s="147" t="s">
        <v>1</v>
      </c>
      <c r="AE9" s="148"/>
      <c r="AF9" s="148"/>
      <c r="AG9" s="148"/>
      <c r="AH9" s="149"/>
      <c r="AI9" s="29" t="s">
        <v>2</v>
      </c>
    </row>
    <row r="10" spans="1:35" ht="14.25" customHeight="1">
      <c r="A10" s="20">
        <v>5</v>
      </c>
      <c r="B10" s="30">
        <v>1</v>
      </c>
      <c r="C10" s="36">
        <v>1798</v>
      </c>
      <c r="D10" s="14" t="str">
        <f>IF(A10=0,"",INDEX(Nimet!$A$2:$D$251,A10,4))</f>
        <v>Dahlström Jukka, KoKu</v>
      </c>
      <c r="E10" s="144"/>
      <c r="F10" s="145"/>
      <c r="G10" s="145"/>
      <c r="H10" s="145"/>
      <c r="I10" s="146"/>
      <c r="J10" s="141" t="str">
        <f>CONCATENATE(AB22,"-",AD22)</f>
        <v>3-0</v>
      </c>
      <c r="K10" s="142"/>
      <c r="L10" s="142"/>
      <c r="M10" s="142"/>
      <c r="N10" s="143"/>
      <c r="O10" s="141" t="str">
        <f>CONCATENATE(AB16,"-",AD16)</f>
        <v>3-0</v>
      </c>
      <c r="P10" s="142"/>
      <c r="Q10" s="142"/>
      <c r="R10" s="142"/>
      <c r="S10" s="143"/>
      <c r="T10" s="141" t="str">
        <f>CONCATENATE(AB19,"-",AD19)</f>
        <v>3-0</v>
      </c>
      <c r="U10" s="142"/>
      <c r="V10" s="142"/>
      <c r="W10" s="142"/>
      <c r="X10" s="143"/>
      <c r="Y10" s="147" t="str">
        <f>CONCATENATE(AF16+AF19+AF22,"-",AH16+AH19+AH22)</f>
        <v>3-0</v>
      </c>
      <c r="Z10" s="148"/>
      <c r="AA10" s="148"/>
      <c r="AB10" s="148"/>
      <c r="AC10" s="149"/>
      <c r="AD10" s="147" t="str">
        <f>CONCATENATE(AB16+AB19+AB22,"-",AD16+AD19+AD22)</f>
        <v>9-0</v>
      </c>
      <c r="AE10" s="148"/>
      <c r="AF10" s="148"/>
      <c r="AG10" s="148"/>
      <c r="AH10" s="149"/>
      <c r="AI10" s="70">
        <v>1</v>
      </c>
    </row>
    <row r="11" spans="1:35" ht="14.25" customHeight="1">
      <c r="A11" s="20">
        <v>29</v>
      </c>
      <c r="B11" s="30">
        <v>2</v>
      </c>
      <c r="C11" s="36">
        <v>1665</v>
      </c>
      <c r="D11" s="14" t="str">
        <f>IF(A11=0,"",INDEX(Nimet!$A$2:$D$251,A11,4))</f>
        <v>Wennman Henrik, Riemu</v>
      </c>
      <c r="E11" s="141" t="str">
        <f>CONCATENATE(AD22,"-",AB22)</f>
        <v>0-3</v>
      </c>
      <c r="F11" s="142"/>
      <c r="G11" s="142"/>
      <c r="H11" s="142"/>
      <c r="I11" s="143"/>
      <c r="J11" s="144"/>
      <c r="K11" s="145"/>
      <c r="L11" s="145"/>
      <c r="M11" s="145"/>
      <c r="N11" s="146"/>
      <c r="O11" s="141" t="str">
        <f>CONCATENATE(AB20,"-",AD20)</f>
        <v>3-0</v>
      </c>
      <c r="P11" s="142"/>
      <c r="Q11" s="142"/>
      <c r="R11" s="142"/>
      <c r="S11" s="143"/>
      <c r="T11" s="141" t="str">
        <f>CONCATENATE(AB17,"-",AD17)</f>
        <v>3-0</v>
      </c>
      <c r="U11" s="142"/>
      <c r="V11" s="142"/>
      <c r="W11" s="142"/>
      <c r="X11" s="143"/>
      <c r="Y11" s="147" t="str">
        <f>CONCATENATE(AF17+AF20+AH22,"-",AH17+AH20+AF22)</f>
        <v>2-1</v>
      </c>
      <c r="Z11" s="148"/>
      <c r="AA11" s="148"/>
      <c r="AB11" s="148"/>
      <c r="AC11" s="149"/>
      <c r="AD11" s="147" t="str">
        <f>CONCATENATE(AB17+AB20+AD22,"-",AD17+AD20+AB22)</f>
        <v>6-3</v>
      </c>
      <c r="AE11" s="148"/>
      <c r="AF11" s="148"/>
      <c r="AG11" s="148"/>
      <c r="AH11" s="149"/>
      <c r="AI11" s="70">
        <v>2</v>
      </c>
    </row>
    <row r="12" spans="1:35" ht="14.25" customHeight="1">
      <c r="A12" s="20">
        <v>22</v>
      </c>
      <c r="B12" s="30">
        <v>3</v>
      </c>
      <c r="C12" s="36">
        <v>1320</v>
      </c>
      <c r="D12" s="14" t="str">
        <f>IF(A12=0,"",INDEX(Nimet!$A$2:$D$251,A12,4))</f>
        <v>Lindroos Jukka, Kurvi</v>
      </c>
      <c r="E12" s="141" t="str">
        <f>CONCATENATE(AD16,"-",AB16)</f>
        <v>0-3</v>
      </c>
      <c r="F12" s="142"/>
      <c r="G12" s="142"/>
      <c r="H12" s="142"/>
      <c r="I12" s="143"/>
      <c r="J12" s="141" t="str">
        <f>CONCATENATE(AD20,"-",AB20)</f>
        <v>0-3</v>
      </c>
      <c r="K12" s="142"/>
      <c r="L12" s="142"/>
      <c r="M12" s="142"/>
      <c r="N12" s="143"/>
      <c r="O12" s="144"/>
      <c r="P12" s="145"/>
      <c r="Q12" s="145"/>
      <c r="R12" s="145"/>
      <c r="S12" s="146"/>
      <c r="T12" s="141" t="str">
        <f>CONCATENATE(AB23,"-",AD23)</f>
        <v>1-2</v>
      </c>
      <c r="U12" s="142"/>
      <c r="V12" s="142"/>
      <c r="W12" s="142"/>
      <c r="X12" s="143"/>
      <c r="Y12" s="147" t="str">
        <f>CONCATENATE(AH16+AH20+AF23,"-",AF16+AF20+AH23)</f>
        <v>0-3</v>
      </c>
      <c r="Z12" s="148"/>
      <c r="AA12" s="148"/>
      <c r="AB12" s="148"/>
      <c r="AC12" s="149"/>
      <c r="AD12" s="147" t="str">
        <f>CONCATENATE(AD16+AD20+AB23,"-",AB16+AB20+AD23)</f>
        <v>1-8</v>
      </c>
      <c r="AE12" s="148"/>
      <c r="AF12" s="148"/>
      <c r="AG12" s="148"/>
      <c r="AH12" s="149"/>
      <c r="AI12" s="70">
        <v>4</v>
      </c>
    </row>
    <row r="13" spans="1:35" ht="14.25" customHeight="1">
      <c r="A13" s="20">
        <v>30</v>
      </c>
      <c r="B13" s="30">
        <v>4</v>
      </c>
      <c r="C13" s="36"/>
      <c r="D13" s="14" t="str">
        <f>IF(A13=0,"",INDEX(Nimet!$A$2:$D$251,A13,4))</f>
        <v>Asunmaa Kai, SeSi</v>
      </c>
      <c r="E13" s="141" t="str">
        <f>CONCATENATE(AD19,"-",AB19)</f>
        <v>0-3</v>
      </c>
      <c r="F13" s="142"/>
      <c r="G13" s="142"/>
      <c r="H13" s="142"/>
      <c r="I13" s="143"/>
      <c r="J13" s="141" t="str">
        <f>CONCATENATE(AD17,"-",AB17)</f>
        <v>0-3</v>
      </c>
      <c r="K13" s="142"/>
      <c r="L13" s="142"/>
      <c r="M13" s="142"/>
      <c r="N13" s="143"/>
      <c r="O13" s="141" t="str">
        <f>CONCATENATE(AD23,"-",AB23)</f>
        <v>2-1</v>
      </c>
      <c r="P13" s="142"/>
      <c r="Q13" s="142"/>
      <c r="R13" s="142"/>
      <c r="S13" s="143"/>
      <c r="T13" s="144"/>
      <c r="U13" s="145"/>
      <c r="V13" s="145"/>
      <c r="W13" s="145"/>
      <c r="X13" s="146"/>
      <c r="Y13" s="147" t="str">
        <f>CONCATENATE(AH17+AH19+AH23,"-",AF17+AF19+AF23)</f>
        <v>1-2</v>
      </c>
      <c r="Z13" s="148"/>
      <c r="AA13" s="148"/>
      <c r="AB13" s="148"/>
      <c r="AC13" s="149"/>
      <c r="AD13" s="147" t="str">
        <f>CONCATENATE(AD17+AD19+AD23,"-",AB17+AB19+AB23)</f>
        <v>2-7</v>
      </c>
      <c r="AE13" s="148"/>
      <c r="AF13" s="148"/>
      <c r="AG13" s="148"/>
      <c r="AH13" s="149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43</v>
      </c>
      <c r="AK15" s="11"/>
    </row>
    <row r="16" spans="1:40" ht="14.25" customHeight="1">
      <c r="A16" s="15" t="s">
        <v>12</v>
      </c>
      <c r="B16" s="1" t="str">
        <f>CONCATENATE(D10,"  -  ",D12)</f>
        <v>Dahlström Jukka, KoKu  -  Lindroos Jukka, Kurvi</v>
      </c>
      <c r="G16" s="65">
        <v>11</v>
      </c>
      <c r="H16" s="71" t="s">
        <v>27</v>
      </c>
      <c r="I16" s="66">
        <v>6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Wennman Henrik, Riemu  -  Asunmaa Kai, SeSi</v>
      </c>
      <c r="G17" s="93">
        <v>11</v>
      </c>
      <c r="H17" s="81" t="s">
        <v>27</v>
      </c>
      <c r="I17" s="94">
        <v>3</v>
      </c>
      <c r="J17" s="72"/>
      <c r="K17" s="65">
        <v>11</v>
      </c>
      <c r="L17" s="71" t="s">
        <v>27</v>
      </c>
      <c r="M17" s="66">
        <v>6</v>
      </c>
      <c r="N17" s="72"/>
      <c r="O17" s="65">
        <v>11</v>
      </c>
      <c r="P17" s="71" t="s">
        <v>27</v>
      </c>
      <c r="Q17" s="66">
        <v>6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Dahlström Jukka, KoKu  -  Asunmaa Kai, SeSi</v>
      </c>
      <c r="G19" s="65">
        <v>11</v>
      </c>
      <c r="H19" s="71" t="s">
        <v>27</v>
      </c>
      <c r="I19" s="66">
        <v>1</v>
      </c>
      <c r="J19" s="72"/>
      <c r="K19" s="65">
        <v>11</v>
      </c>
      <c r="L19" s="71" t="s">
        <v>27</v>
      </c>
      <c r="M19" s="66">
        <v>6</v>
      </c>
      <c r="N19" s="72"/>
      <c r="O19" s="65">
        <v>11</v>
      </c>
      <c r="P19" s="71" t="s">
        <v>27</v>
      </c>
      <c r="Q19" s="66">
        <v>5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Wennman Henrik, Riemu  -  Lindroos Jukka, Kurvi</v>
      </c>
      <c r="G20" s="65">
        <v>11</v>
      </c>
      <c r="H20" s="71" t="s">
        <v>27</v>
      </c>
      <c r="I20" s="66">
        <v>6</v>
      </c>
      <c r="J20" s="72"/>
      <c r="K20" s="65">
        <v>11</v>
      </c>
      <c r="L20" s="71" t="s">
        <v>27</v>
      </c>
      <c r="M20" s="66">
        <v>6</v>
      </c>
      <c r="N20" s="72"/>
      <c r="O20" s="65">
        <v>11</v>
      </c>
      <c r="P20" s="71" t="s">
        <v>27</v>
      </c>
      <c r="Q20" s="66">
        <v>5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Dahlström Jukka, KoKu  -  Wennman Henrik, Riemu</v>
      </c>
      <c r="G22" s="65">
        <v>11</v>
      </c>
      <c r="H22" s="71" t="s">
        <v>27</v>
      </c>
      <c r="I22" s="66">
        <v>6</v>
      </c>
      <c r="J22" s="72"/>
      <c r="K22" s="65">
        <v>11</v>
      </c>
      <c r="L22" s="71" t="s">
        <v>27</v>
      </c>
      <c r="M22" s="66">
        <v>8</v>
      </c>
      <c r="N22" s="72"/>
      <c r="O22" s="65">
        <v>11</v>
      </c>
      <c r="P22" s="71" t="s">
        <v>27</v>
      </c>
      <c r="Q22" s="66">
        <v>8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Lindroos Jukka, Kurvi  -  Asunmaa Kai, SeSi</v>
      </c>
      <c r="G23" s="65">
        <v>9</v>
      </c>
      <c r="H23" s="71" t="s">
        <v>27</v>
      </c>
      <c r="I23" s="66">
        <v>11</v>
      </c>
      <c r="J23" s="72"/>
      <c r="K23" s="65">
        <v>11</v>
      </c>
      <c r="L23" s="71" t="s">
        <v>27</v>
      </c>
      <c r="M23" s="66">
        <v>9</v>
      </c>
      <c r="N23" s="72"/>
      <c r="O23" s="65">
        <v>9</v>
      </c>
      <c r="P23" s="71" t="s">
        <v>27</v>
      </c>
      <c r="Q23" s="66">
        <v>11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1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41</v>
      </c>
      <c r="C27" s="31"/>
      <c r="D27" s="31"/>
    </row>
    <row r="28" spans="2:35" ht="14.25" customHeight="1">
      <c r="B28" s="12"/>
      <c r="C28" s="13"/>
      <c r="D28" s="14"/>
      <c r="E28" s="147">
        <v>1</v>
      </c>
      <c r="F28" s="148"/>
      <c r="G28" s="148"/>
      <c r="H28" s="148"/>
      <c r="I28" s="149"/>
      <c r="J28" s="147">
        <v>2</v>
      </c>
      <c r="K28" s="148"/>
      <c r="L28" s="148"/>
      <c r="M28" s="148"/>
      <c r="N28" s="149"/>
      <c r="O28" s="147">
        <v>3</v>
      </c>
      <c r="P28" s="148"/>
      <c r="Q28" s="148"/>
      <c r="R28" s="148"/>
      <c r="S28" s="149"/>
      <c r="T28" s="147">
        <v>4</v>
      </c>
      <c r="U28" s="148"/>
      <c r="V28" s="148"/>
      <c r="W28" s="148"/>
      <c r="X28" s="149"/>
      <c r="Y28" s="147" t="s">
        <v>0</v>
      </c>
      <c r="Z28" s="148"/>
      <c r="AA28" s="148"/>
      <c r="AB28" s="148"/>
      <c r="AC28" s="149"/>
      <c r="AD28" s="147" t="s">
        <v>1</v>
      </c>
      <c r="AE28" s="148"/>
      <c r="AF28" s="148"/>
      <c r="AG28" s="148"/>
      <c r="AH28" s="149"/>
      <c r="AI28" s="29" t="s">
        <v>2</v>
      </c>
    </row>
    <row r="29" spans="1:35" ht="14.25" customHeight="1">
      <c r="A29" s="20">
        <v>17</v>
      </c>
      <c r="B29" s="30">
        <v>1</v>
      </c>
      <c r="C29" s="36">
        <v>1762</v>
      </c>
      <c r="D29" s="14" t="str">
        <f>IF(A29=0,"",INDEX(Nimet!$A$2:$D$251,A29,4))</f>
        <v>Risku Jarkko, KoKu</v>
      </c>
      <c r="E29" s="144"/>
      <c r="F29" s="145"/>
      <c r="G29" s="145"/>
      <c r="H29" s="145"/>
      <c r="I29" s="146"/>
      <c r="J29" s="141" t="str">
        <f>CONCATENATE(AB41,"-",AD41)</f>
        <v>1-2</v>
      </c>
      <c r="K29" s="142"/>
      <c r="L29" s="142"/>
      <c r="M29" s="142"/>
      <c r="N29" s="143"/>
      <c r="O29" s="141" t="str">
        <f>CONCATENATE(AB35,"-",AD35)</f>
        <v>3-0</v>
      </c>
      <c r="P29" s="142"/>
      <c r="Q29" s="142"/>
      <c r="R29" s="142"/>
      <c r="S29" s="143"/>
      <c r="T29" s="141" t="str">
        <f>CONCATENATE(AB38,"-",AD38)</f>
        <v>3-0</v>
      </c>
      <c r="U29" s="142"/>
      <c r="V29" s="142"/>
      <c r="W29" s="142"/>
      <c r="X29" s="143"/>
      <c r="Y29" s="147" t="str">
        <f>CONCATENATE(AF35+AF38+AF41,"-",AH35+AH38+AH41)</f>
        <v>2-1</v>
      </c>
      <c r="Z29" s="148"/>
      <c r="AA29" s="148"/>
      <c r="AB29" s="148"/>
      <c r="AC29" s="149"/>
      <c r="AD29" s="147" t="str">
        <f>CONCATENATE(AB35+AB38+AB41,"-",AD35+AD38+AD41)</f>
        <v>7-2</v>
      </c>
      <c r="AE29" s="148"/>
      <c r="AF29" s="148"/>
      <c r="AG29" s="148"/>
      <c r="AH29" s="149"/>
      <c r="AI29" s="70">
        <v>2</v>
      </c>
    </row>
    <row r="30" spans="1:35" ht="14.25" customHeight="1">
      <c r="A30" s="20">
        <v>8</v>
      </c>
      <c r="B30" s="30">
        <v>2</v>
      </c>
      <c r="C30" s="36">
        <v>1723</v>
      </c>
      <c r="D30" s="14" t="str">
        <f>IF(A30=0,"",INDEX(Nimet!$A$2:$D$251,A30,4))</f>
        <v>Herrgård Bo-Eric, KoKu</v>
      </c>
      <c r="E30" s="141" t="str">
        <f>CONCATENATE(AD41,"-",AB41)</f>
        <v>2-1</v>
      </c>
      <c r="F30" s="142"/>
      <c r="G30" s="142"/>
      <c r="H30" s="142"/>
      <c r="I30" s="143"/>
      <c r="J30" s="144"/>
      <c r="K30" s="145"/>
      <c r="L30" s="145"/>
      <c r="M30" s="145"/>
      <c r="N30" s="146"/>
      <c r="O30" s="141" t="str">
        <f>CONCATENATE(AB39,"-",AD39)</f>
        <v>3-0</v>
      </c>
      <c r="P30" s="142"/>
      <c r="Q30" s="142"/>
      <c r="R30" s="142"/>
      <c r="S30" s="143"/>
      <c r="T30" s="141" t="str">
        <f>CONCATENATE(AB36,"-",AD36)</f>
        <v>2-1</v>
      </c>
      <c r="U30" s="142"/>
      <c r="V30" s="142"/>
      <c r="W30" s="142"/>
      <c r="X30" s="143"/>
      <c r="Y30" s="147" t="str">
        <f>CONCATENATE(AF36+AF39+AH41,"-",AH36+AH39+AF41)</f>
        <v>3-0</v>
      </c>
      <c r="Z30" s="148"/>
      <c r="AA30" s="148"/>
      <c r="AB30" s="148"/>
      <c r="AC30" s="149"/>
      <c r="AD30" s="147" t="str">
        <f>CONCATENATE(AB36+AB39+AD41,"-",AD36+AD39+AB41)</f>
        <v>7-2</v>
      </c>
      <c r="AE30" s="148"/>
      <c r="AF30" s="148"/>
      <c r="AG30" s="148"/>
      <c r="AH30" s="149"/>
      <c r="AI30" s="70">
        <v>1</v>
      </c>
    </row>
    <row r="31" spans="1:35" ht="14.25" customHeight="1">
      <c r="A31" s="20">
        <v>35</v>
      </c>
      <c r="B31" s="30">
        <v>3</v>
      </c>
      <c r="C31" s="36">
        <v>1138</v>
      </c>
      <c r="D31" s="14" t="str">
        <f>IF(A31=0,"",INDEX(Nimet!$A$2:$D$251,A31,4))</f>
        <v>Tevaniemi Juhani, SeSi</v>
      </c>
      <c r="E31" s="141" t="str">
        <f>CONCATENATE(AD35,"-",AB35)</f>
        <v>0-3</v>
      </c>
      <c r="F31" s="142"/>
      <c r="G31" s="142"/>
      <c r="H31" s="142"/>
      <c r="I31" s="143"/>
      <c r="J31" s="141" t="str">
        <f>CONCATENATE(AD39,"-",AB39)</f>
        <v>0-3</v>
      </c>
      <c r="K31" s="142"/>
      <c r="L31" s="142"/>
      <c r="M31" s="142"/>
      <c r="N31" s="143"/>
      <c r="O31" s="144"/>
      <c r="P31" s="145"/>
      <c r="Q31" s="145"/>
      <c r="R31" s="145"/>
      <c r="S31" s="146"/>
      <c r="T31" s="141" t="str">
        <f>CONCATENATE(AB42,"-",AD42)</f>
        <v>0-3</v>
      </c>
      <c r="U31" s="142"/>
      <c r="V31" s="142"/>
      <c r="W31" s="142"/>
      <c r="X31" s="143"/>
      <c r="Y31" s="147" t="str">
        <f>CONCATENATE(AH35+AH39+AF42,"-",AF35+AF39+AH42)</f>
        <v>0-3</v>
      </c>
      <c r="Z31" s="148"/>
      <c r="AA31" s="148"/>
      <c r="AB31" s="148"/>
      <c r="AC31" s="149"/>
      <c r="AD31" s="147" t="str">
        <f>CONCATENATE(AD35+AD39+AB42,"-",AB35+AB39+AD42)</f>
        <v>0-9</v>
      </c>
      <c r="AE31" s="148"/>
      <c r="AF31" s="148"/>
      <c r="AG31" s="148"/>
      <c r="AH31" s="149"/>
      <c r="AI31" s="70">
        <v>4</v>
      </c>
    </row>
    <row r="32" spans="1:35" ht="14.25" customHeight="1">
      <c r="A32" s="20">
        <v>18</v>
      </c>
      <c r="B32" s="30">
        <v>4</v>
      </c>
      <c r="C32" s="36"/>
      <c r="D32" s="14" t="str">
        <f>IF(A32=0,"",INDEX(Nimet!$A$2:$D$251,A32,4))</f>
        <v>Rönn Johan, KoKu</v>
      </c>
      <c r="E32" s="141" t="str">
        <f>CONCATENATE(AD38,"-",AB38)</f>
        <v>0-3</v>
      </c>
      <c r="F32" s="142"/>
      <c r="G32" s="142"/>
      <c r="H32" s="142"/>
      <c r="I32" s="143"/>
      <c r="J32" s="141" t="str">
        <f>CONCATENATE(AD36,"-",AB36)</f>
        <v>1-2</v>
      </c>
      <c r="K32" s="142"/>
      <c r="L32" s="142"/>
      <c r="M32" s="142"/>
      <c r="N32" s="143"/>
      <c r="O32" s="141" t="str">
        <f>CONCATENATE(AD42,"-",AB42)</f>
        <v>3-0</v>
      </c>
      <c r="P32" s="142"/>
      <c r="Q32" s="142"/>
      <c r="R32" s="142"/>
      <c r="S32" s="143"/>
      <c r="T32" s="144"/>
      <c r="U32" s="145"/>
      <c r="V32" s="145"/>
      <c r="W32" s="145"/>
      <c r="X32" s="146"/>
      <c r="Y32" s="147" t="str">
        <f>CONCATENATE(AH36+AH38+AH42,"-",AF36+AF38+AF42)</f>
        <v>1-2</v>
      </c>
      <c r="Z32" s="148"/>
      <c r="AA32" s="148"/>
      <c r="AB32" s="148"/>
      <c r="AC32" s="149"/>
      <c r="AD32" s="147" t="str">
        <f>CONCATENATE(AD36+AD38+AD42,"-",AB36+AB38+AB42)</f>
        <v>4-5</v>
      </c>
      <c r="AE32" s="148"/>
      <c r="AF32" s="148"/>
      <c r="AG32" s="148"/>
      <c r="AH32" s="149"/>
      <c r="AI32" s="70">
        <v>3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43</v>
      </c>
      <c r="AK34" s="11"/>
    </row>
    <row r="35" spans="1:40" ht="14.25" customHeight="1">
      <c r="A35" s="15" t="s">
        <v>12</v>
      </c>
      <c r="B35" s="1" t="str">
        <f>CONCATENATE(D29,"  -  ",D31)</f>
        <v>Risku Jarkko, KoKu  -  Tevaniemi Juhani, SeSi</v>
      </c>
      <c r="G35" s="65">
        <v>11</v>
      </c>
      <c r="H35" s="71" t="s">
        <v>27</v>
      </c>
      <c r="I35" s="66">
        <v>5</v>
      </c>
      <c r="J35" s="72"/>
      <c r="K35" s="65">
        <v>11</v>
      </c>
      <c r="L35" s="71" t="s">
        <v>27</v>
      </c>
      <c r="M35" s="66">
        <v>8</v>
      </c>
      <c r="N35" s="72"/>
      <c r="O35" s="65">
        <v>11</v>
      </c>
      <c r="P35" s="71" t="s">
        <v>27</v>
      </c>
      <c r="Q35" s="66">
        <v>4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Herrgård Bo-Eric, KoKu  -  Rönn Johan, KoKu</v>
      </c>
      <c r="G36" s="93">
        <v>9</v>
      </c>
      <c r="H36" s="81" t="s">
        <v>27</v>
      </c>
      <c r="I36" s="94">
        <v>11</v>
      </c>
      <c r="J36" s="72"/>
      <c r="K36" s="65">
        <v>11</v>
      </c>
      <c r="L36" s="71" t="s">
        <v>27</v>
      </c>
      <c r="M36" s="66">
        <v>5</v>
      </c>
      <c r="N36" s="72"/>
      <c r="O36" s="65">
        <v>11</v>
      </c>
      <c r="P36" s="71" t="s">
        <v>27</v>
      </c>
      <c r="Q36" s="66">
        <v>7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2</v>
      </c>
      <c r="AC36" s="75" t="s">
        <v>27</v>
      </c>
      <c r="AD36" s="76">
        <f>IF($G36-$I36&lt;0,1,0)+IF($K36-$M36&lt;0,1,0)+IF($O36-$Q36&lt;0,1,0)+IF($S36-$U36&lt;0,1,0)+IF($W36-$Y36&lt;0,1,0)</f>
        <v>1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Risku Jarkko, KoKu  -  Rönn Johan, KoKu</v>
      </c>
      <c r="G38" s="65">
        <v>16</v>
      </c>
      <c r="H38" s="71" t="s">
        <v>27</v>
      </c>
      <c r="I38" s="66">
        <v>14</v>
      </c>
      <c r="J38" s="72"/>
      <c r="K38" s="65">
        <v>11</v>
      </c>
      <c r="L38" s="71" t="s">
        <v>27</v>
      </c>
      <c r="M38" s="66">
        <v>6</v>
      </c>
      <c r="N38" s="72"/>
      <c r="O38" s="65">
        <v>11</v>
      </c>
      <c r="P38" s="71" t="s">
        <v>27</v>
      </c>
      <c r="Q38" s="66">
        <v>5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Herrgård Bo-Eric, KoKu  -  Tevaniemi Juhani, SeSi</v>
      </c>
      <c r="G39" s="65">
        <v>11</v>
      </c>
      <c r="H39" s="71" t="s">
        <v>27</v>
      </c>
      <c r="I39" s="66">
        <v>7</v>
      </c>
      <c r="J39" s="72"/>
      <c r="K39" s="65">
        <v>11</v>
      </c>
      <c r="L39" s="71" t="s">
        <v>27</v>
      </c>
      <c r="M39" s="66">
        <v>6</v>
      </c>
      <c r="N39" s="72"/>
      <c r="O39" s="65">
        <v>11</v>
      </c>
      <c r="P39" s="71" t="s">
        <v>27</v>
      </c>
      <c r="Q39" s="66">
        <v>2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Risku Jarkko, KoKu  -  Herrgård Bo-Eric, KoKu</v>
      </c>
      <c r="G41" s="65">
        <v>11</v>
      </c>
      <c r="H41" s="71" t="s">
        <v>27</v>
      </c>
      <c r="I41" s="66">
        <v>7</v>
      </c>
      <c r="J41" s="72"/>
      <c r="K41" s="65">
        <v>5</v>
      </c>
      <c r="L41" s="71" t="s">
        <v>27</v>
      </c>
      <c r="M41" s="66">
        <v>11</v>
      </c>
      <c r="N41" s="72"/>
      <c r="O41" s="65">
        <v>8</v>
      </c>
      <c r="P41" s="71" t="s">
        <v>27</v>
      </c>
      <c r="Q41" s="66">
        <v>11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1</v>
      </c>
      <c r="AC41" s="75" t="s">
        <v>27</v>
      </c>
      <c r="AD41" s="76">
        <f>IF($G41-$I41&lt;0,1,0)+IF($K41-$M41&lt;0,1,0)+IF($O41-$Q41&lt;0,1,0)+IF($S41-$U41&lt;0,1,0)+IF($W41-$Y41&lt;0,1,0)</f>
        <v>2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Tevaniemi Juhani, SeSi  -  Rönn Johan, KoKu</v>
      </c>
      <c r="G42" s="65">
        <v>8</v>
      </c>
      <c r="H42" s="71" t="s">
        <v>27</v>
      </c>
      <c r="I42" s="66">
        <v>11</v>
      </c>
      <c r="J42" s="72"/>
      <c r="K42" s="65">
        <v>3</v>
      </c>
      <c r="L42" s="71" t="s">
        <v>27</v>
      </c>
      <c r="M42" s="66">
        <v>11</v>
      </c>
      <c r="N42" s="72"/>
      <c r="O42" s="65">
        <v>7</v>
      </c>
      <c r="P42" s="71" t="s">
        <v>27</v>
      </c>
      <c r="Q42" s="66">
        <v>11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3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8"/>
  <sheetViews>
    <sheetView zoomScale="75" zoomScaleNormal="75" zoomScaleSheetLayoutView="75" zoomScalePageLayoutView="0" workbookViewId="0" topLeftCell="A1">
      <selection activeCell="J19" sqref="J1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99</v>
      </c>
    </row>
    <row r="2" ht="15" customHeight="1">
      <c r="D2" s="10" t="s">
        <v>100</v>
      </c>
    </row>
    <row r="3" spans="4:8" ht="15" customHeight="1">
      <c r="D3" s="9"/>
      <c r="G3" s="22"/>
      <c r="H3" s="3"/>
    </row>
    <row r="4" spans="4:7" ht="15" customHeight="1">
      <c r="D4" s="10" t="s">
        <v>50</v>
      </c>
      <c r="G4" s="22"/>
    </row>
    <row r="5" spans="4:7" ht="15" customHeight="1">
      <c r="D5" s="10"/>
      <c r="G5" s="22"/>
    </row>
    <row r="6" spans="4:7" ht="15" customHeight="1">
      <c r="D6" s="10" t="s">
        <v>105</v>
      </c>
      <c r="G6" s="22"/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 t="s">
        <v>72</v>
      </c>
      <c r="F9" s="139" t="s">
        <v>120</v>
      </c>
      <c r="G9" s="41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135" t="s">
        <v>94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28" t="s">
        <v>123</v>
      </c>
      <c r="I11" s="23"/>
      <c r="J11" s="23"/>
    </row>
    <row r="12" spans="3:10" ht="14.25" customHeight="1">
      <c r="C12" s="20">
        <v>29</v>
      </c>
      <c r="D12" s="50">
        <v>4</v>
      </c>
      <c r="E12" s="125" t="s">
        <v>78</v>
      </c>
      <c r="F12" s="4" t="str">
        <f>IF(C12=0,"",INDEX(Nimet!$A$2:$D$251,C12,4))</f>
        <v>Wennman Henrik, Riemu</v>
      </c>
      <c r="G12" s="37"/>
      <c r="H12" s="25"/>
      <c r="I12" s="135" t="s">
        <v>94</v>
      </c>
      <c r="J12" s="23"/>
    </row>
    <row r="13" spans="3:10" ht="14.25" customHeight="1">
      <c r="C13" s="20">
        <v>4</v>
      </c>
      <c r="D13" s="49">
        <v>5</v>
      </c>
      <c r="E13" s="126" t="s">
        <v>71</v>
      </c>
      <c r="F13" s="5" t="str">
        <f>IF(C13=0,"",INDEX(Nimet!$A$2:$D$251,C13,4))</f>
        <v>Alén Tommy, KoKu</v>
      </c>
      <c r="G13" s="40"/>
      <c r="H13" s="25"/>
      <c r="I13" s="128" t="s">
        <v>128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129" t="s">
        <v>125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2"/>
      <c r="H15" s="130" t="s">
        <v>126</v>
      </c>
      <c r="I15" s="25"/>
      <c r="J15" s="23"/>
    </row>
    <row r="16" spans="3:10" ht="14.25" customHeight="1">
      <c r="C16" s="20">
        <v>8</v>
      </c>
      <c r="D16" s="50">
        <v>8</v>
      </c>
      <c r="E16" s="45" t="s">
        <v>76</v>
      </c>
      <c r="F16" s="4" t="str">
        <f>IF(C16=0,"",INDEX(Nimet!$A$2:$D$251,C16,4))</f>
        <v>Herrgård Bo-Eric, KoKu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135" t="s">
        <v>44</v>
      </c>
    </row>
    <row r="18" spans="4:11" ht="14.25" customHeight="1">
      <c r="D18" s="2"/>
      <c r="E18" s="45"/>
      <c r="F18" s="2"/>
      <c r="G18" s="38"/>
      <c r="H18" s="26"/>
      <c r="I18" s="25"/>
      <c r="J18" s="131" t="s">
        <v>129</v>
      </c>
      <c r="K18" s="3"/>
    </row>
    <row r="19" spans="3:11" ht="14.25" customHeight="1">
      <c r="C19" s="20">
        <v>5</v>
      </c>
      <c r="D19" s="49">
        <v>9</v>
      </c>
      <c r="E19" s="44" t="s">
        <v>75</v>
      </c>
      <c r="F19" s="5" t="str">
        <f>IF(C19=0,"",INDEX(Nimet!$A$2:$D$251,C19,4))</f>
        <v>Dahlström Jukka, KoKu</v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135" t="s">
        <v>56</v>
      </c>
      <c r="I20" s="25"/>
      <c r="J20" s="23"/>
      <c r="K20" s="3"/>
    </row>
    <row r="21" spans="3:11" ht="14.25" customHeight="1">
      <c r="C21" s="20"/>
      <c r="D21" s="49">
        <v>11</v>
      </c>
      <c r="E21" s="126"/>
      <c r="F21" s="5">
        <f>IF(C21=0,"",INDEX(Nimet!$A$2:$D$251,C21,4))</f>
      </c>
      <c r="G21" s="43"/>
      <c r="H21" s="128" t="s">
        <v>122</v>
      </c>
      <c r="I21" s="25"/>
      <c r="J21" s="23"/>
      <c r="K21" s="3"/>
    </row>
    <row r="22" spans="3:11" ht="14.25" customHeight="1">
      <c r="C22" s="20"/>
      <c r="D22" s="50">
        <v>12</v>
      </c>
      <c r="E22" s="125" t="s">
        <v>73</v>
      </c>
      <c r="F22" s="140" t="s">
        <v>121</v>
      </c>
      <c r="G22" s="37"/>
      <c r="H22" s="25"/>
      <c r="I22" s="129" t="s">
        <v>44</v>
      </c>
      <c r="J22" s="23"/>
      <c r="K22" s="3"/>
    </row>
    <row r="23" spans="3:11" ht="14.25" customHeight="1">
      <c r="C23" s="20">
        <v>17</v>
      </c>
      <c r="D23" s="49">
        <v>13</v>
      </c>
      <c r="E23" s="126" t="s">
        <v>80</v>
      </c>
      <c r="F23" s="5" t="str">
        <f>IF(C23=0,"",INDEX(Nimet!$A$2:$D$251,C23,4))</f>
        <v>Risku Jarkko, KoKu</v>
      </c>
      <c r="G23" s="40"/>
      <c r="H23" s="25"/>
      <c r="I23" s="130" t="s">
        <v>127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129" t="s">
        <v>44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130" t="s">
        <v>124</v>
      </c>
      <c r="I25" s="23"/>
      <c r="J25" s="23"/>
      <c r="K25" s="3"/>
    </row>
    <row r="26" spans="3:11" ht="14.25" customHeight="1">
      <c r="C26" s="20">
        <v>11</v>
      </c>
      <c r="D26" s="50">
        <v>16</v>
      </c>
      <c r="E26" s="45" t="s">
        <v>74</v>
      </c>
      <c r="F26" s="4" t="str">
        <f>IF(C26=0,"",INDEX(Nimet!$A$2:$D$251,C26,4))</f>
        <v>Klemets Mikael, KoKu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F27" sqref="F2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A1" sqref="A1:IV1638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H4" sqref="H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47">
        <v>1</v>
      </c>
      <c r="G9" s="150"/>
      <c r="H9" s="150"/>
      <c r="I9" s="150"/>
      <c r="J9" s="151"/>
      <c r="K9" s="147">
        <v>2</v>
      </c>
      <c r="L9" s="148"/>
      <c r="M9" s="148"/>
      <c r="N9" s="148"/>
      <c r="O9" s="149"/>
      <c r="P9" s="147">
        <v>3</v>
      </c>
      <c r="Q9" s="148"/>
      <c r="R9" s="148"/>
      <c r="S9" s="148"/>
      <c r="T9" s="149"/>
      <c r="U9" s="147">
        <v>4</v>
      </c>
      <c r="V9" s="148"/>
      <c r="W9" s="148"/>
      <c r="X9" s="148"/>
      <c r="Y9" s="149"/>
      <c r="Z9" s="147">
        <v>5</v>
      </c>
      <c r="AA9" s="148"/>
      <c r="AB9" s="148"/>
      <c r="AC9" s="148"/>
      <c r="AD9" s="149"/>
      <c r="AE9" s="147">
        <v>6</v>
      </c>
      <c r="AF9" s="148"/>
      <c r="AG9" s="148"/>
      <c r="AH9" s="148"/>
      <c r="AI9" s="149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44"/>
      <c r="G10" s="145"/>
      <c r="H10" s="145"/>
      <c r="I10" s="145"/>
      <c r="J10" s="146"/>
      <c r="K10" s="141" t="str">
        <f>CONCATENATE(AC34,"-",AE34)</f>
        <v>0-0</v>
      </c>
      <c r="L10" s="142"/>
      <c r="M10" s="142"/>
      <c r="N10" s="142"/>
      <c r="O10" s="143"/>
      <c r="P10" s="141" t="str">
        <f>CONCATENATE(AC26,"-",AE26)</f>
        <v>0-0</v>
      </c>
      <c r="Q10" s="142"/>
      <c r="R10" s="142"/>
      <c r="S10" s="142"/>
      <c r="T10" s="143"/>
      <c r="U10" s="141" t="str">
        <f>CONCATENATE(AC22,"-",AE22)</f>
        <v>0-0</v>
      </c>
      <c r="V10" s="142"/>
      <c r="W10" s="142"/>
      <c r="X10" s="142"/>
      <c r="Y10" s="143"/>
      <c r="Z10" s="141" t="str">
        <f>CONCATENATE(AC18,"-",AE18)</f>
        <v>0-0</v>
      </c>
      <c r="AA10" s="142"/>
      <c r="AB10" s="142"/>
      <c r="AC10" s="142"/>
      <c r="AD10" s="143"/>
      <c r="AE10" s="141" t="str">
        <f>CONCATENATE(AC30,"-",AE30)</f>
        <v>0-0</v>
      </c>
      <c r="AF10" s="142"/>
      <c r="AG10" s="142"/>
      <c r="AH10" s="142"/>
      <c r="AI10" s="143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41" t="str">
        <f>CONCATENATE(AE34,"-",AC34)</f>
        <v>0-0</v>
      </c>
      <c r="G11" s="142"/>
      <c r="H11" s="142"/>
      <c r="I11" s="142"/>
      <c r="J11" s="143"/>
      <c r="K11" s="144"/>
      <c r="L11" s="145"/>
      <c r="M11" s="145"/>
      <c r="N11" s="145"/>
      <c r="O11" s="146"/>
      <c r="P11" s="141" t="str">
        <f>CONCATENATE(AC31,"-",AE31)</f>
        <v>0-0</v>
      </c>
      <c r="Q11" s="142"/>
      <c r="R11" s="142"/>
      <c r="S11" s="142"/>
      <c r="T11" s="143"/>
      <c r="U11" s="141" t="str">
        <f>CONCATENATE(AC19,"-",AE19)</f>
        <v>0-0</v>
      </c>
      <c r="V11" s="142"/>
      <c r="W11" s="142"/>
      <c r="X11" s="142"/>
      <c r="Y11" s="143"/>
      <c r="Z11" s="141" t="str">
        <f>CONCATENATE(AC27,"-",AE27)</f>
        <v>0-0</v>
      </c>
      <c r="AA11" s="142"/>
      <c r="AB11" s="142"/>
      <c r="AC11" s="142"/>
      <c r="AD11" s="143"/>
      <c r="AE11" s="141" t="str">
        <f>CONCATENATE(AC23,"-",AE23)</f>
        <v>0-0</v>
      </c>
      <c r="AF11" s="150"/>
      <c r="AG11" s="150"/>
      <c r="AH11" s="150"/>
      <c r="AI11" s="151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41" t="str">
        <f>CONCATENATE(AE26,"-",AC26)</f>
        <v>0-0</v>
      </c>
      <c r="G12" s="142"/>
      <c r="H12" s="142"/>
      <c r="I12" s="142"/>
      <c r="J12" s="143"/>
      <c r="K12" s="141" t="str">
        <f>CONCATENATE(AE31,"-",AC31)</f>
        <v>0-0</v>
      </c>
      <c r="L12" s="142"/>
      <c r="M12" s="142"/>
      <c r="N12" s="142"/>
      <c r="O12" s="143"/>
      <c r="P12" s="144"/>
      <c r="Q12" s="145"/>
      <c r="R12" s="145"/>
      <c r="S12" s="145"/>
      <c r="T12" s="146"/>
      <c r="U12" s="141" t="str">
        <f>CONCATENATE(AC35,"-",AE35)</f>
        <v>0-0</v>
      </c>
      <c r="V12" s="142"/>
      <c r="W12" s="142"/>
      <c r="X12" s="142"/>
      <c r="Y12" s="143"/>
      <c r="Z12" s="141" t="str">
        <f>CONCATENATE(AC24,"-",AE24)</f>
        <v>0-0</v>
      </c>
      <c r="AA12" s="142"/>
      <c r="AB12" s="142"/>
      <c r="AC12" s="142"/>
      <c r="AD12" s="143"/>
      <c r="AE12" s="141" t="str">
        <f>CONCATENATE(AC20,"-",AE20)</f>
        <v>0-0</v>
      </c>
      <c r="AF12" s="142"/>
      <c r="AG12" s="142"/>
      <c r="AH12" s="142"/>
      <c r="AI12" s="143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41" t="str">
        <f>CONCATENATE(AE22,"-",AC22)</f>
        <v>0-0</v>
      </c>
      <c r="G13" s="142"/>
      <c r="H13" s="142"/>
      <c r="I13" s="142"/>
      <c r="J13" s="143"/>
      <c r="K13" s="141" t="str">
        <f>CONCATENATE(AE19,"-",AC19)</f>
        <v>0-0</v>
      </c>
      <c r="L13" s="142"/>
      <c r="M13" s="142"/>
      <c r="N13" s="142"/>
      <c r="O13" s="143"/>
      <c r="P13" s="141" t="str">
        <f>CONCATENATE(AE35,"-",AC35)</f>
        <v>0-0</v>
      </c>
      <c r="Q13" s="142"/>
      <c r="R13" s="142"/>
      <c r="S13" s="142"/>
      <c r="T13" s="143"/>
      <c r="U13" s="144"/>
      <c r="V13" s="145"/>
      <c r="W13" s="145"/>
      <c r="X13" s="145"/>
      <c r="Y13" s="146"/>
      <c r="Z13" s="141" t="str">
        <f>CONCATENATE(AC32,"-",AE32)</f>
        <v>0-0</v>
      </c>
      <c r="AA13" s="142"/>
      <c r="AB13" s="142"/>
      <c r="AC13" s="142"/>
      <c r="AD13" s="143"/>
      <c r="AE13" s="141" t="str">
        <f>CONCATENATE(AC28,"-",AE28)</f>
        <v>0-0</v>
      </c>
      <c r="AF13" s="142"/>
      <c r="AG13" s="142"/>
      <c r="AH13" s="142"/>
      <c r="AI13" s="143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41" t="str">
        <f>CONCATENATE(AE18,"-",AC18)</f>
        <v>0-0</v>
      </c>
      <c r="G14" s="142"/>
      <c r="H14" s="142"/>
      <c r="I14" s="142"/>
      <c r="J14" s="143"/>
      <c r="K14" s="141" t="str">
        <f>CONCATENATE(AE27,"-",AC27)</f>
        <v>0-0</v>
      </c>
      <c r="L14" s="142"/>
      <c r="M14" s="142"/>
      <c r="N14" s="142"/>
      <c r="O14" s="143"/>
      <c r="P14" s="141" t="str">
        <f>CONCATENATE(AE24,"-",AC24)</f>
        <v>0-0</v>
      </c>
      <c r="Q14" s="142"/>
      <c r="R14" s="142"/>
      <c r="S14" s="142"/>
      <c r="T14" s="143"/>
      <c r="U14" s="141" t="str">
        <f>CONCATENATE(AE32,"-",AC32)</f>
        <v>0-0</v>
      </c>
      <c r="V14" s="142"/>
      <c r="W14" s="142"/>
      <c r="X14" s="142"/>
      <c r="Y14" s="143"/>
      <c r="Z14" s="144"/>
      <c r="AA14" s="145"/>
      <c r="AB14" s="145"/>
      <c r="AC14" s="145"/>
      <c r="AD14" s="146"/>
      <c r="AE14" s="141" t="str">
        <f>CONCATENATE(AC36,"-",AE36)</f>
        <v>0-0</v>
      </c>
      <c r="AF14" s="142"/>
      <c r="AG14" s="142"/>
      <c r="AH14" s="142"/>
      <c r="AI14" s="143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41" t="str">
        <f>CONCATENATE(AE30,"-",AC30)</f>
        <v>0-0</v>
      </c>
      <c r="G15" s="142"/>
      <c r="H15" s="142"/>
      <c r="I15" s="142"/>
      <c r="J15" s="143"/>
      <c r="K15" s="141" t="str">
        <f>CONCATENATE(AE23,"-",AC23)</f>
        <v>0-0</v>
      </c>
      <c r="L15" s="142"/>
      <c r="M15" s="142"/>
      <c r="N15" s="142"/>
      <c r="O15" s="143"/>
      <c r="P15" s="141" t="str">
        <f>CONCATENATE(AE20,"-",AC20)</f>
        <v>0-0</v>
      </c>
      <c r="Q15" s="142"/>
      <c r="R15" s="142"/>
      <c r="S15" s="142"/>
      <c r="T15" s="143"/>
      <c r="U15" s="141" t="str">
        <f>CONCATENATE(AE28,"-",AC28)</f>
        <v>0-0</v>
      </c>
      <c r="V15" s="142"/>
      <c r="W15" s="142"/>
      <c r="X15" s="142"/>
      <c r="Y15" s="143"/>
      <c r="Z15" s="141" t="str">
        <f>CONCATENATE(AE36,"-",AC36)</f>
        <v>0-0</v>
      </c>
      <c r="AA15" s="142"/>
      <c r="AB15" s="142"/>
      <c r="AC15" s="142"/>
      <c r="AD15" s="143"/>
      <c r="AE15" s="144"/>
      <c r="AF15" s="145"/>
      <c r="AG15" s="145"/>
      <c r="AH15" s="145"/>
      <c r="AI15" s="146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AE9:AI9"/>
    <mergeCell ref="AE10:AI10"/>
    <mergeCell ref="AE11:AI11"/>
    <mergeCell ref="AE12:AI12"/>
    <mergeCell ref="F14:J14"/>
    <mergeCell ref="AE13:AI13"/>
    <mergeCell ref="AE14:AI14"/>
    <mergeCell ref="K9:O9"/>
    <mergeCell ref="K10:O10"/>
    <mergeCell ref="K11:O11"/>
    <mergeCell ref="AE15:AI15"/>
    <mergeCell ref="F12:J12"/>
    <mergeCell ref="F13:J13"/>
    <mergeCell ref="K12:O12"/>
    <mergeCell ref="K13:O13"/>
    <mergeCell ref="U9:Y9"/>
    <mergeCell ref="Z9:AD9"/>
    <mergeCell ref="Z10:AD10"/>
    <mergeCell ref="Z11:AD11"/>
    <mergeCell ref="F9:J9"/>
    <mergeCell ref="Z14:AD14"/>
    <mergeCell ref="F15:J15"/>
    <mergeCell ref="K14:O14"/>
    <mergeCell ref="K15:O15"/>
    <mergeCell ref="Z12:AD12"/>
    <mergeCell ref="Z15:AD15"/>
    <mergeCell ref="U13:Y13"/>
    <mergeCell ref="P15:T15"/>
    <mergeCell ref="P14:T14"/>
    <mergeCell ref="F10:J10"/>
    <mergeCell ref="F11:J11"/>
    <mergeCell ref="P10:T10"/>
    <mergeCell ref="Z13:AD13"/>
    <mergeCell ref="U11:Y11"/>
    <mergeCell ref="P11:T11"/>
    <mergeCell ref="P9:T9"/>
    <mergeCell ref="U14:Y14"/>
    <mergeCell ref="U15:Y15"/>
    <mergeCell ref="P13:T13"/>
    <mergeCell ref="P12:T12"/>
    <mergeCell ref="U12:Y12"/>
    <mergeCell ref="U10:Y10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44"/>
  <sheetViews>
    <sheetView showGridLines="0" zoomScale="75" zoomScaleNormal="75" zoomScalePageLayoutView="0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47">
        <v>1</v>
      </c>
      <c r="G9" s="150"/>
      <c r="H9" s="150"/>
      <c r="I9" s="150"/>
      <c r="J9" s="151"/>
      <c r="K9" s="147">
        <v>2</v>
      </c>
      <c r="L9" s="148"/>
      <c r="M9" s="148"/>
      <c r="N9" s="148"/>
      <c r="O9" s="149"/>
      <c r="P9" s="147">
        <v>3</v>
      </c>
      <c r="Q9" s="148"/>
      <c r="R9" s="148"/>
      <c r="S9" s="148"/>
      <c r="T9" s="149"/>
      <c r="U9" s="147">
        <v>4</v>
      </c>
      <c r="V9" s="148"/>
      <c r="W9" s="148"/>
      <c r="X9" s="148"/>
      <c r="Y9" s="149"/>
      <c r="Z9" s="147" t="s">
        <v>0</v>
      </c>
      <c r="AA9" s="150"/>
      <c r="AB9" s="150"/>
      <c r="AC9" s="150"/>
      <c r="AD9" s="151"/>
      <c r="AE9" s="147" t="s">
        <v>1</v>
      </c>
      <c r="AF9" s="150"/>
      <c r="AG9" s="150"/>
      <c r="AH9" s="150"/>
      <c r="AI9" s="151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44"/>
      <c r="G10" s="145"/>
      <c r="H10" s="145"/>
      <c r="I10" s="145"/>
      <c r="J10" s="146"/>
      <c r="K10" s="141" t="str">
        <f>CONCATENATE(AC22,"-",AE22)</f>
        <v>0-0</v>
      </c>
      <c r="L10" s="142"/>
      <c r="M10" s="142"/>
      <c r="N10" s="142"/>
      <c r="O10" s="143"/>
      <c r="P10" s="141" t="str">
        <f>CONCATENATE(AC16,"-",AE16)</f>
        <v>0-0</v>
      </c>
      <c r="Q10" s="142"/>
      <c r="R10" s="142"/>
      <c r="S10" s="142"/>
      <c r="T10" s="143"/>
      <c r="U10" s="141" t="str">
        <f>CONCATENATE(AC19,"-",AE19)</f>
        <v>0-0</v>
      </c>
      <c r="V10" s="142"/>
      <c r="W10" s="142"/>
      <c r="X10" s="142"/>
      <c r="Y10" s="143"/>
      <c r="Z10" s="147" t="str">
        <f>CONCATENATE(AG16+AG19+AG22,"-",AI16+AI19+AI22)</f>
        <v>0-0</v>
      </c>
      <c r="AA10" s="148"/>
      <c r="AB10" s="148"/>
      <c r="AC10" s="148"/>
      <c r="AD10" s="149"/>
      <c r="AE10" s="147" t="str">
        <f>CONCATENATE(AC16+AC19+AC22,"-",AE16+AE19+AE22)</f>
        <v>0-0</v>
      </c>
      <c r="AF10" s="148"/>
      <c r="AG10" s="148"/>
      <c r="AH10" s="148"/>
      <c r="AI10" s="149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41" t="str">
        <f>CONCATENATE(AE22,"-",AC22)</f>
        <v>0-0</v>
      </c>
      <c r="G11" s="142"/>
      <c r="H11" s="142"/>
      <c r="I11" s="142"/>
      <c r="J11" s="143"/>
      <c r="K11" s="144"/>
      <c r="L11" s="145"/>
      <c r="M11" s="145"/>
      <c r="N11" s="145"/>
      <c r="O11" s="146"/>
      <c r="P11" s="141" t="str">
        <f>CONCATENATE(AC20,"-",AE20)</f>
        <v>0-0</v>
      </c>
      <c r="Q11" s="142"/>
      <c r="R11" s="142"/>
      <c r="S11" s="142"/>
      <c r="T11" s="143"/>
      <c r="U11" s="141" t="str">
        <f>CONCATENATE(AC17,"-",AE17)</f>
        <v>0-0</v>
      </c>
      <c r="V11" s="142"/>
      <c r="W11" s="142"/>
      <c r="X11" s="142"/>
      <c r="Y11" s="143"/>
      <c r="Z11" s="147" t="str">
        <f>CONCATENATE(AG17+AG20+AI22,"-",AI17+AI20+AG22)</f>
        <v>0-0</v>
      </c>
      <c r="AA11" s="148"/>
      <c r="AB11" s="148"/>
      <c r="AC11" s="148"/>
      <c r="AD11" s="149"/>
      <c r="AE11" s="147" t="str">
        <f>CONCATENATE(AC17+AC20+AE22,"-",AE17+AE20+AC22)</f>
        <v>0-0</v>
      </c>
      <c r="AF11" s="148"/>
      <c r="AG11" s="148"/>
      <c r="AH11" s="148"/>
      <c r="AI11" s="149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41" t="str">
        <f>CONCATENATE(AE16,"-",AC16)</f>
        <v>0-0</v>
      </c>
      <c r="G12" s="142"/>
      <c r="H12" s="142"/>
      <c r="I12" s="142"/>
      <c r="J12" s="143"/>
      <c r="K12" s="141" t="str">
        <f>CONCATENATE(AE20,"-",AC20)</f>
        <v>0-0</v>
      </c>
      <c r="L12" s="142"/>
      <c r="M12" s="142"/>
      <c r="N12" s="142"/>
      <c r="O12" s="143"/>
      <c r="P12" s="144"/>
      <c r="Q12" s="145"/>
      <c r="R12" s="145"/>
      <c r="S12" s="145"/>
      <c r="T12" s="146"/>
      <c r="U12" s="141" t="str">
        <f>CONCATENATE(AC23,"-",AE23)</f>
        <v>0-0</v>
      </c>
      <c r="V12" s="142"/>
      <c r="W12" s="142"/>
      <c r="X12" s="142"/>
      <c r="Y12" s="143"/>
      <c r="Z12" s="147" t="str">
        <f>CONCATENATE(AI16+AI20+AG23,"-",AG16+AG20+AI23)</f>
        <v>0-0</v>
      </c>
      <c r="AA12" s="148"/>
      <c r="AB12" s="148"/>
      <c r="AC12" s="148"/>
      <c r="AD12" s="149"/>
      <c r="AE12" s="147" t="str">
        <f>CONCATENATE(AE16+AE20+AC23,"-",AC16+AC20+AE23)</f>
        <v>0-0</v>
      </c>
      <c r="AF12" s="148"/>
      <c r="AG12" s="148"/>
      <c r="AH12" s="148"/>
      <c r="AI12" s="149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41" t="str">
        <f>CONCATENATE(AE19,"-",AC19)</f>
        <v>0-0</v>
      </c>
      <c r="G13" s="142"/>
      <c r="H13" s="142"/>
      <c r="I13" s="142"/>
      <c r="J13" s="143"/>
      <c r="K13" s="141" t="str">
        <f>CONCATENATE(AE17,"-",AC17)</f>
        <v>0-0</v>
      </c>
      <c r="L13" s="142"/>
      <c r="M13" s="142"/>
      <c r="N13" s="142"/>
      <c r="O13" s="143"/>
      <c r="P13" s="141" t="str">
        <f>CONCATENATE(AE23,"-",AC23)</f>
        <v>0-0</v>
      </c>
      <c r="Q13" s="142"/>
      <c r="R13" s="142"/>
      <c r="S13" s="142"/>
      <c r="T13" s="143"/>
      <c r="U13" s="144"/>
      <c r="V13" s="145"/>
      <c r="W13" s="145"/>
      <c r="X13" s="145"/>
      <c r="Y13" s="146"/>
      <c r="Z13" s="147" t="str">
        <f>CONCATENATE(AI17+AI19+AI23,"-",AG17+AG19+AG23)</f>
        <v>0-0</v>
      </c>
      <c r="AA13" s="148"/>
      <c r="AB13" s="148"/>
      <c r="AC13" s="148"/>
      <c r="AD13" s="149"/>
      <c r="AE13" s="147" t="str">
        <f>CONCATENATE(AE17+AE19+AE23,"-",AC17+AC19+AC23)</f>
        <v>0-0</v>
      </c>
      <c r="AF13" s="148"/>
      <c r="AG13" s="148"/>
      <c r="AH13" s="148"/>
      <c r="AI13" s="149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U9:Y9"/>
    <mergeCell ref="U10:Y10"/>
    <mergeCell ref="P11:T11"/>
    <mergeCell ref="P10:T10"/>
    <mergeCell ref="F11:J11"/>
    <mergeCell ref="F12:J12"/>
    <mergeCell ref="U12:Y12"/>
    <mergeCell ref="U11:Y11"/>
    <mergeCell ref="F9:J9"/>
    <mergeCell ref="F10:J10"/>
    <mergeCell ref="Z10:AD10"/>
    <mergeCell ref="P9:T9"/>
    <mergeCell ref="K9:O9"/>
    <mergeCell ref="K10:O10"/>
    <mergeCell ref="K11:O11"/>
    <mergeCell ref="F13:J13"/>
    <mergeCell ref="K12:O12"/>
    <mergeCell ref="K13:O13"/>
    <mergeCell ref="P13:T13"/>
    <mergeCell ref="P12:T12"/>
    <mergeCell ref="Z9:AD9"/>
    <mergeCell ref="AE13:AI13"/>
    <mergeCell ref="U13:Y13"/>
    <mergeCell ref="Z13:AD13"/>
    <mergeCell ref="AE9:AI9"/>
    <mergeCell ref="AE10:AI10"/>
    <mergeCell ref="AE11:AI11"/>
    <mergeCell ref="AE12:AI12"/>
    <mergeCell ref="Z12:AD12"/>
    <mergeCell ref="Z11:AD11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showGridLines="0" showRowColHeaders="0" zoomScale="75" zoomScaleNormal="75" zoomScalePageLayoutView="0" workbookViewId="0" topLeftCell="A1">
      <pane ySplit="1" topLeftCell="A2" activePane="bottomLeft" state="frozen"/>
      <selection pane="topLeft" activeCell="F5" sqref="F5"/>
      <selection pane="bottomLeft" activeCell="B15" sqref="B15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5.75">
      <c r="A2" s="114">
        <v>1</v>
      </c>
      <c r="B2" s="123" t="s">
        <v>52</v>
      </c>
      <c r="C2" s="124" t="s">
        <v>51</v>
      </c>
      <c r="D2" s="114" t="str">
        <f aca="true" t="shared" si="0" ref="D2:D10">IF(B2="","",CONCATENATE(B2,", ",C2))</f>
        <v>Norrbo Peter, Isojoki</v>
      </c>
      <c r="E2" s="114"/>
      <c r="F2" s="114"/>
    </row>
    <row r="3" spans="1:6" ht="15.75">
      <c r="A3" s="114">
        <v>2</v>
      </c>
      <c r="B3" s="123" t="s">
        <v>53</v>
      </c>
      <c r="C3" s="124" t="s">
        <v>54</v>
      </c>
      <c r="D3" s="114" t="str">
        <f t="shared" si="0"/>
        <v>Siltanen Juha, JuVo</v>
      </c>
      <c r="E3" s="114"/>
      <c r="F3" s="114"/>
    </row>
    <row r="4" spans="1:6" ht="15.75">
      <c r="A4" s="114">
        <v>3</v>
      </c>
      <c r="B4" s="123" t="s">
        <v>55</v>
      </c>
      <c r="C4" s="124" t="s">
        <v>54</v>
      </c>
      <c r="D4" s="114" t="str">
        <f t="shared" si="0"/>
        <v>Tuomela Ville, JuVo</v>
      </c>
      <c r="E4" s="114"/>
      <c r="F4" s="114"/>
    </row>
    <row r="5" spans="1:6" ht="15.75">
      <c r="A5" s="114">
        <v>4</v>
      </c>
      <c r="B5" s="123" t="s">
        <v>42</v>
      </c>
      <c r="C5" s="124" t="s">
        <v>38</v>
      </c>
      <c r="D5" s="114" t="str">
        <f t="shared" si="0"/>
        <v>Alén Tommy, KoKu</v>
      </c>
      <c r="E5" s="114"/>
      <c r="F5" s="114"/>
    </row>
    <row r="6" spans="1:6" ht="15.75">
      <c r="A6" s="114">
        <v>5</v>
      </c>
      <c r="B6" s="123" t="s">
        <v>56</v>
      </c>
      <c r="C6" s="124" t="s">
        <v>38</v>
      </c>
      <c r="D6" s="114" t="str">
        <f t="shared" si="0"/>
        <v>Dahlström Jukka, KoKu</v>
      </c>
      <c r="E6" s="114"/>
      <c r="F6" s="114"/>
    </row>
    <row r="7" spans="1:6" ht="15.75">
      <c r="A7" s="114">
        <v>6</v>
      </c>
      <c r="B7" s="123" t="s">
        <v>57</v>
      </c>
      <c r="C7" s="124" t="s">
        <v>38</v>
      </c>
      <c r="D7" s="114" t="str">
        <f t="shared" si="0"/>
        <v>Forsman Jonathan, KoKu</v>
      </c>
      <c r="E7" s="114"/>
      <c r="F7" s="114"/>
    </row>
    <row r="8" spans="1:6" ht="15.75">
      <c r="A8" s="114">
        <v>7</v>
      </c>
      <c r="B8" s="123" t="s">
        <v>58</v>
      </c>
      <c r="C8" s="124" t="s">
        <v>38</v>
      </c>
      <c r="D8" s="114" t="str">
        <f t="shared" si="0"/>
        <v>Gammelgård Levi, KoKu</v>
      </c>
      <c r="E8" s="114"/>
      <c r="F8" s="114"/>
    </row>
    <row r="9" spans="1:6" ht="15.75">
      <c r="A9" s="114">
        <v>8</v>
      </c>
      <c r="B9" s="123" t="s">
        <v>83</v>
      </c>
      <c r="C9" s="124" t="s">
        <v>38</v>
      </c>
      <c r="D9" s="114" t="str">
        <f t="shared" si="0"/>
        <v>Herrgård Bo-Eric, KoKu</v>
      </c>
      <c r="E9" s="114"/>
      <c r="F9" s="114"/>
    </row>
    <row r="10" spans="1:6" ht="15.75">
      <c r="A10" s="114">
        <v>9</v>
      </c>
      <c r="B10" s="123" t="s">
        <v>59</v>
      </c>
      <c r="C10" s="124" t="s">
        <v>38</v>
      </c>
      <c r="D10" s="114" t="str">
        <f t="shared" si="0"/>
        <v>Ingman Mats, KoKu</v>
      </c>
      <c r="E10" s="114"/>
      <c r="F10" s="114"/>
    </row>
    <row r="11" spans="1:6" ht="15.75">
      <c r="A11" s="114">
        <v>10</v>
      </c>
      <c r="B11" s="123" t="s">
        <v>84</v>
      </c>
      <c r="C11" s="124" t="s">
        <v>38</v>
      </c>
      <c r="D11" s="114" t="str">
        <f aca="true" t="shared" si="1" ref="D11:D68">IF(B11="","",CONCATENATE(B11,", ",C11))</f>
        <v>Kinsley Ben, KoKu</v>
      </c>
      <c r="E11" s="114"/>
      <c r="F11" s="114"/>
    </row>
    <row r="12" spans="1:6" ht="15.75">
      <c r="A12" s="114">
        <v>11</v>
      </c>
      <c r="B12" s="123" t="s">
        <v>85</v>
      </c>
      <c r="C12" s="124" t="s">
        <v>38</v>
      </c>
      <c r="D12" s="114" t="str">
        <f t="shared" si="1"/>
        <v>Klemets Mikael, KoKu</v>
      </c>
      <c r="E12" s="114"/>
      <c r="F12" s="114"/>
    </row>
    <row r="13" spans="1:6" ht="15.75">
      <c r="A13" s="114">
        <v>12</v>
      </c>
      <c r="B13" s="123" t="s">
        <v>60</v>
      </c>
      <c r="C13" s="124" t="s">
        <v>38</v>
      </c>
      <c r="D13" s="114" t="str">
        <f t="shared" si="1"/>
        <v>Klockars Isak, KoKu</v>
      </c>
      <c r="E13" s="114"/>
      <c r="F13" s="114"/>
    </row>
    <row r="14" spans="1:6" ht="15.75">
      <c r="A14" s="114">
        <v>13</v>
      </c>
      <c r="B14" s="123" t="s">
        <v>108</v>
      </c>
      <c r="C14" s="124" t="s">
        <v>38</v>
      </c>
      <c r="D14" s="114" t="str">
        <f t="shared" si="1"/>
        <v>Lerviks Bengt, KoKu</v>
      </c>
      <c r="E14" s="114"/>
      <c r="F14" s="114"/>
    </row>
    <row r="15" spans="1:6" ht="15.75">
      <c r="A15" s="114">
        <v>14</v>
      </c>
      <c r="B15" s="123" t="s">
        <v>61</v>
      </c>
      <c r="C15" s="124" t="s">
        <v>38</v>
      </c>
      <c r="D15" s="114" t="str">
        <f t="shared" si="1"/>
        <v>Leskinen Janne, KoKu</v>
      </c>
      <c r="E15" s="114"/>
      <c r="F15" s="114"/>
    </row>
    <row r="16" spans="1:6" ht="15.75">
      <c r="A16" s="114">
        <v>15</v>
      </c>
      <c r="B16" s="123" t="s">
        <v>87</v>
      </c>
      <c r="C16" s="124" t="s">
        <v>38</v>
      </c>
      <c r="D16" s="114" t="str">
        <f t="shared" si="1"/>
        <v>Liukku Reima, KoKu</v>
      </c>
      <c r="E16" s="114"/>
      <c r="F16" s="114"/>
    </row>
    <row r="17" spans="1:6" ht="15.75">
      <c r="A17" s="114">
        <v>16</v>
      </c>
      <c r="B17" s="123" t="s">
        <v>88</v>
      </c>
      <c r="C17" s="124" t="s">
        <v>38</v>
      </c>
      <c r="D17" s="114" t="str">
        <f t="shared" si="1"/>
        <v>Paro Rune, KoKu</v>
      </c>
      <c r="E17" s="114"/>
      <c r="F17" s="114"/>
    </row>
    <row r="18" spans="1:6" ht="15.75">
      <c r="A18" s="114">
        <v>17</v>
      </c>
      <c r="B18" s="123" t="s">
        <v>44</v>
      </c>
      <c r="C18" s="124" t="s">
        <v>38</v>
      </c>
      <c r="D18" s="114" t="str">
        <f t="shared" si="1"/>
        <v>Risku Jarkko, KoKu</v>
      </c>
      <c r="E18" s="114"/>
      <c r="F18" s="114"/>
    </row>
    <row r="19" spans="1:6" ht="15.75">
      <c r="A19" s="114">
        <v>18</v>
      </c>
      <c r="B19" s="123" t="s">
        <v>62</v>
      </c>
      <c r="C19" s="124" t="s">
        <v>38</v>
      </c>
      <c r="D19" s="114" t="str">
        <f t="shared" si="1"/>
        <v>Rönn Johan, KoKu</v>
      </c>
      <c r="E19" s="114"/>
      <c r="F19" s="114"/>
    </row>
    <row r="20" spans="1:6" ht="15.75">
      <c r="A20" s="114">
        <v>19</v>
      </c>
      <c r="B20" s="123" t="s">
        <v>63</v>
      </c>
      <c r="C20" s="124" t="s">
        <v>38</v>
      </c>
      <c r="D20" s="114" t="str">
        <f t="shared" si="1"/>
        <v>Storbacka Victor, KoKu</v>
      </c>
      <c r="E20" s="114"/>
      <c r="F20" s="114"/>
    </row>
    <row r="21" spans="1:6" ht="15.75">
      <c r="A21" s="114">
        <v>20</v>
      </c>
      <c r="B21" s="123" t="s">
        <v>64</v>
      </c>
      <c r="C21" s="124" t="s">
        <v>38</v>
      </c>
      <c r="D21" s="114" t="str">
        <f t="shared" si="1"/>
        <v>Ström Börje, KoKu</v>
      </c>
      <c r="E21" s="114"/>
      <c r="F21" s="114"/>
    </row>
    <row r="22" spans="1:6" ht="15.75">
      <c r="A22" s="114">
        <v>21</v>
      </c>
      <c r="B22" s="123" t="s">
        <v>65</v>
      </c>
      <c r="C22" s="124" t="s">
        <v>82</v>
      </c>
      <c r="D22" s="114" t="str">
        <f t="shared" si="1"/>
        <v>Haavisto Timo, Kurvi</v>
      </c>
      <c r="E22" s="114"/>
      <c r="F22" s="114"/>
    </row>
    <row r="23" spans="1:6" ht="15.75">
      <c r="A23" s="114">
        <v>22</v>
      </c>
      <c r="B23" s="123" t="s">
        <v>66</v>
      </c>
      <c r="C23" s="124" t="s">
        <v>82</v>
      </c>
      <c r="D23" s="114" t="str">
        <f t="shared" si="1"/>
        <v>Lindroos Jukka, Kurvi</v>
      </c>
      <c r="E23" s="114"/>
      <c r="F23" s="114"/>
    </row>
    <row r="24" spans="1:6" ht="15.75">
      <c r="A24" s="114">
        <v>23</v>
      </c>
      <c r="B24" s="123" t="s">
        <v>81</v>
      </c>
      <c r="C24" s="124" t="s">
        <v>82</v>
      </c>
      <c r="D24" s="114" t="str">
        <f t="shared" si="1"/>
        <v>Lindroos Sisu, Kurvi</v>
      </c>
      <c r="E24" s="114"/>
      <c r="F24" s="114"/>
    </row>
    <row r="25" spans="1:6" ht="15.75">
      <c r="A25" s="114">
        <v>24</v>
      </c>
      <c r="B25" s="123" t="s">
        <v>67</v>
      </c>
      <c r="C25" s="124" t="s">
        <v>82</v>
      </c>
      <c r="D25" s="114" t="str">
        <f t="shared" si="1"/>
        <v>Mäntyniemi Keijo, Kurvi</v>
      </c>
      <c r="E25" s="114"/>
      <c r="F25" s="114"/>
    </row>
    <row r="26" spans="1:6" ht="15.75">
      <c r="A26" s="114">
        <v>25</v>
      </c>
      <c r="B26" s="123" t="s">
        <v>89</v>
      </c>
      <c r="C26" s="124" t="s">
        <v>82</v>
      </c>
      <c r="D26" s="114" t="str">
        <f t="shared" si="1"/>
        <v>Ravila Esko, Kurvi</v>
      </c>
      <c r="E26" s="114"/>
      <c r="F26" s="114"/>
    </row>
    <row r="27" spans="1:6" ht="15.75">
      <c r="A27" s="114">
        <v>26</v>
      </c>
      <c r="B27" s="123" t="s">
        <v>90</v>
      </c>
      <c r="C27" s="124" t="s">
        <v>91</v>
      </c>
      <c r="D27" s="114" t="str">
        <f t="shared" si="1"/>
        <v>Mattila Matias, Por-83</v>
      </c>
      <c r="E27" s="114"/>
      <c r="F27" s="114"/>
    </row>
    <row r="28" spans="1:6" ht="15.75">
      <c r="A28" s="114">
        <v>27</v>
      </c>
      <c r="B28" s="123" t="s">
        <v>92</v>
      </c>
      <c r="C28" s="124" t="s">
        <v>91</v>
      </c>
      <c r="D28" s="114" t="str">
        <f t="shared" si="1"/>
        <v>Taavela Juuso, Por-83</v>
      </c>
      <c r="E28" s="114"/>
      <c r="F28" s="114"/>
    </row>
    <row r="29" spans="1:6" ht="15.75">
      <c r="A29" s="114">
        <v>28</v>
      </c>
      <c r="B29" s="123" t="s">
        <v>93</v>
      </c>
      <c r="C29" s="124" t="s">
        <v>91</v>
      </c>
      <c r="D29" s="114" t="str">
        <f t="shared" si="1"/>
        <v>Taavela Petri, Por-83</v>
      </c>
      <c r="E29" s="114"/>
      <c r="F29" s="114"/>
    </row>
    <row r="30" spans="1:6" ht="15.75">
      <c r="A30" s="114">
        <v>29</v>
      </c>
      <c r="B30" s="123" t="s">
        <v>94</v>
      </c>
      <c r="C30" s="124" t="s">
        <v>95</v>
      </c>
      <c r="D30" s="114" t="str">
        <f t="shared" si="1"/>
        <v>Wennman Henrik, Riemu</v>
      </c>
      <c r="E30" s="114"/>
      <c r="F30" s="114"/>
    </row>
    <row r="31" spans="1:6" ht="15.75">
      <c r="A31" s="114">
        <v>30</v>
      </c>
      <c r="B31" s="123" t="s">
        <v>68</v>
      </c>
      <c r="C31" s="124" t="s">
        <v>37</v>
      </c>
      <c r="D31" s="114" t="str">
        <f t="shared" si="1"/>
        <v>Asunmaa Kai, SeSi</v>
      </c>
      <c r="E31" s="114"/>
      <c r="F31" s="114"/>
    </row>
    <row r="32" spans="1:6" ht="15.75">
      <c r="A32" s="114">
        <v>31</v>
      </c>
      <c r="B32" s="123" t="s">
        <v>69</v>
      </c>
      <c r="C32" s="124" t="s">
        <v>37</v>
      </c>
      <c r="D32" s="114" t="str">
        <f t="shared" si="1"/>
        <v>Jokiranta Kari, SeSi</v>
      </c>
      <c r="E32" s="114"/>
      <c r="F32" s="114"/>
    </row>
    <row r="33" spans="1:6" ht="15.75">
      <c r="A33" s="114">
        <v>32</v>
      </c>
      <c r="B33" s="123" t="s">
        <v>70</v>
      </c>
      <c r="C33" s="124" t="s">
        <v>37</v>
      </c>
      <c r="D33" s="114" t="str">
        <f t="shared" si="1"/>
        <v>Jokiranta Risto, SeSi</v>
      </c>
      <c r="E33" s="114"/>
      <c r="F33" s="114"/>
    </row>
    <row r="34" spans="1:6" ht="15.75">
      <c r="A34" s="114">
        <v>33</v>
      </c>
      <c r="B34" s="123" t="s">
        <v>96</v>
      </c>
      <c r="C34" s="124" t="s">
        <v>37</v>
      </c>
      <c r="D34" s="114" t="str">
        <f t="shared" si="1"/>
        <v>Julmala Juha, SeSi</v>
      </c>
      <c r="E34" s="114"/>
      <c r="F34" s="114"/>
    </row>
    <row r="35" spans="1:6" ht="15.75">
      <c r="A35" s="114">
        <v>34</v>
      </c>
      <c r="B35" s="123" t="s">
        <v>97</v>
      </c>
      <c r="C35" s="124" t="s">
        <v>37</v>
      </c>
      <c r="D35" s="114" t="str">
        <f t="shared" si="1"/>
        <v>Pääkkö Alice, SeSi</v>
      </c>
      <c r="E35" s="114"/>
      <c r="F35" s="114"/>
    </row>
    <row r="36" spans="1:6" ht="15.75">
      <c r="A36" s="114">
        <v>35</v>
      </c>
      <c r="B36" s="123" t="s">
        <v>98</v>
      </c>
      <c r="C36" s="124" t="s">
        <v>37</v>
      </c>
      <c r="D36" s="114" t="str">
        <f t="shared" si="1"/>
        <v>Tevaniemi Juhani, SeSi</v>
      </c>
      <c r="E36" s="114"/>
      <c r="F36" s="114"/>
    </row>
    <row r="37" spans="1:6" ht="12.75">
      <c r="A37" s="114">
        <v>36</v>
      </c>
      <c r="B37" s="118"/>
      <c r="C37" s="118"/>
      <c r="D37" s="114">
        <f t="shared" si="1"/>
      </c>
      <c r="E37" s="114"/>
      <c r="F37" s="114"/>
    </row>
    <row r="38" spans="1:6" ht="12.75">
      <c r="A38" s="114">
        <v>37</v>
      </c>
      <c r="B38" s="118"/>
      <c r="C38" s="118"/>
      <c r="D38" s="114">
        <f t="shared" si="1"/>
      </c>
      <c r="E38" s="114"/>
      <c r="F38" s="114"/>
    </row>
    <row r="39" spans="1:6" ht="12.75">
      <c r="A39" s="114">
        <v>38</v>
      </c>
      <c r="B39" s="118"/>
      <c r="C39" s="118"/>
      <c r="D39" s="114">
        <f t="shared" si="1"/>
      </c>
      <c r="E39" s="114"/>
      <c r="F39" s="114"/>
    </row>
    <row r="40" spans="1:6" ht="12.75">
      <c r="A40" s="114">
        <v>39</v>
      </c>
      <c r="B40" s="118"/>
      <c r="C40" s="118"/>
      <c r="D40" s="114">
        <f t="shared" si="1"/>
      </c>
      <c r="E40" s="114"/>
      <c r="F40" s="114"/>
    </row>
    <row r="41" spans="1:6" ht="12.75">
      <c r="A41" s="114">
        <v>40</v>
      </c>
      <c r="B41" s="116"/>
      <c r="C41" s="116"/>
      <c r="D41" s="114">
        <f t="shared" si="1"/>
      </c>
      <c r="E41" s="114"/>
      <c r="F41" s="114"/>
    </row>
    <row r="42" spans="1:6" ht="12.75">
      <c r="A42" s="114">
        <v>41</v>
      </c>
      <c r="B42" s="116"/>
      <c r="C42" s="116"/>
      <c r="D42" s="114">
        <f t="shared" si="1"/>
      </c>
      <c r="E42" s="114"/>
      <c r="F42" s="114"/>
    </row>
    <row r="43" spans="1:6" ht="12.75">
      <c r="A43" s="114">
        <v>42</v>
      </c>
      <c r="B43" s="116"/>
      <c r="C43" s="116"/>
      <c r="D43" s="114">
        <f t="shared" si="1"/>
      </c>
      <c r="E43" s="114"/>
      <c r="F43" s="114"/>
    </row>
    <row r="44" spans="1:6" ht="12.75">
      <c r="A44" s="114">
        <v>43</v>
      </c>
      <c r="B44" s="116"/>
      <c r="C44" s="116"/>
      <c r="D44" s="114">
        <f t="shared" si="1"/>
      </c>
      <c r="E44" s="114"/>
      <c r="F44" s="114"/>
    </row>
    <row r="45" spans="1:6" ht="12.75">
      <c r="A45" s="114">
        <v>44</v>
      </c>
      <c r="B45" s="116"/>
      <c r="C45" s="116"/>
      <c r="D45" s="114">
        <f t="shared" si="1"/>
      </c>
      <c r="E45" s="114"/>
      <c r="F45" s="114"/>
    </row>
    <row r="46" spans="1:6" ht="12.75">
      <c r="A46" s="114">
        <v>45</v>
      </c>
      <c r="B46" s="116"/>
      <c r="C46" s="116"/>
      <c r="D46" s="114">
        <f t="shared" si="1"/>
      </c>
      <c r="E46" s="114"/>
      <c r="F46" s="114"/>
    </row>
    <row r="47" spans="1:6" ht="12.75">
      <c r="A47" s="114">
        <v>46</v>
      </c>
      <c r="B47" s="116"/>
      <c r="C47" s="116"/>
      <c r="D47" s="114">
        <f t="shared" si="1"/>
      </c>
      <c r="E47" s="114"/>
      <c r="F47" s="114"/>
    </row>
    <row r="48" spans="1:6" ht="12.75">
      <c r="A48" s="114">
        <v>47</v>
      </c>
      <c r="B48" s="116"/>
      <c r="C48" s="116"/>
      <c r="D48" s="114">
        <f t="shared" si="1"/>
      </c>
      <c r="E48" s="114"/>
      <c r="F48" s="114"/>
    </row>
    <row r="49" spans="1:6" ht="12.75">
      <c r="A49" s="114">
        <v>48</v>
      </c>
      <c r="B49" s="116"/>
      <c r="C49" s="116"/>
      <c r="D49" s="114">
        <f t="shared" si="1"/>
      </c>
      <c r="E49" s="114"/>
      <c r="F49" s="114"/>
    </row>
    <row r="50" spans="1:6" ht="12.75">
      <c r="A50" s="114">
        <v>49</v>
      </c>
      <c r="B50" s="116"/>
      <c r="C50" s="116"/>
      <c r="D50" s="114">
        <f t="shared" si="1"/>
      </c>
      <c r="E50" s="114"/>
      <c r="F50" s="114"/>
    </row>
    <row r="51" spans="1:6" ht="12.75">
      <c r="A51" s="114">
        <v>50</v>
      </c>
      <c r="B51" s="116"/>
      <c r="C51" s="116"/>
      <c r="D51" s="114">
        <f t="shared" si="1"/>
      </c>
      <c r="E51" s="114"/>
      <c r="F51" s="114"/>
    </row>
    <row r="52" spans="1:6" ht="12.75">
      <c r="A52" s="114">
        <v>51</v>
      </c>
      <c r="B52" s="116"/>
      <c r="C52" s="116"/>
      <c r="D52" s="114">
        <f t="shared" si="1"/>
      </c>
      <c r="E52" s="114"/>
      <c r="F52" s="114"/>
    </row>
    <row r="53" spans="1:6" ht="12.75">
      <c r="A53" s="114">
        <v>52</v>
      </c>
      <c r="B53" s="116"/>
      <c r="C53" s="116"/>
      <c r="D53" s="114">
        <f t="shared" si="1"/>
      </c>
      <c r="E53" s="114"/>
      <c r="F53" s="114"/>
    </row>
    <row r="54" spans="1:6" ht="12.75">
      <c r="A54" s="114">
        <v>53</v>
      </c>
      <c r="B54" s="116"/>
      <c r="C54" s="116"/>
      <c r="D54" s="114">
        <f t="shared" si="1"/>
      </c>
      <c r="E54" s="114"/>
      <c r="F54" s="114"/>
    </row>
    <row r="55" spans="1:6" ht="12.75">
      <c r="A55" s="114">
        <v>54</v>
      </c>
      <c r="B55" s="116"/>
      <c r="C55" s="116"/>
      <c r="D55" s="114">
        <f t="shared" si="1"/>
      </c>
      <c r="E55" s="114"/>
      <c r="F55" s="114"/>
    </row>
    <row r="56" spans="1:6" ht="12.75">
      <c r="A56" s="114">
        <v>55</v>
      </c>
      <c r="B56" s="116"/>
      <c r="C56" s="116"/>
      <c r="D56" s="114">
        <f t="shared" si="1"/>
      </c>
      <c r="E56" s="114"/>
      <c r="F56" s="114"/>
    </row>
    <row r="57" spans="1:6" ht="12.75">
      <c r="A57" s="114">
        <v>56</v>
      </c>
      <c r="B57" s="116"/>
      <c r="C57" s="116"/>
      <c r="D57" s="114">
        <f t="shared" si="1"/>
      </c>
      <c r="E57" s="114"/>
      <c r="F57" s="114"/>
    </row>
    <row r="58" spans="1:6" ht="12.75">
      <c r="A58" s="114">
        <v>57</v>
      </c>
      <c r="B58" s="116"/>
      <c r="C58" s="116"/>
      <c r="D58" s="114">
        <f t="shared" si="1"/>
      </c>
      <c r="E58" s="114"/>
      <c r="F58" s="114"/>
    </row>
    <row r="59" spans="1:6" ht="12.75">
      <c r="A59" s="114">
        <v>58</v>
      </c>
      <c r="B59" s="116"/>
      <c r="C59" s="116"/>
      <c r="D59" s="114">
        <f t="shared" si="1"/>
      </c>
      <c r="E59" s="114"/>
      <c r="F59" s="114"/>
    </row>
    <row r="60" spans="1:6" ht="12.75">
      <c r="A60" s="114">
        <v>59</v>
      </c>
      <c r="B60" s="116"/>
      <c r="C60" s="116"/>
      <c r="D60" s="114">
        <f t="shared" si="1"/>
      </c>
      <c r="E60" s="114"/>
      <c r="F60" s="114"/>
    </row>
    <row r="61" spans="1:6" ht="12.75">
      <c r="A61" s="114">
        <v>60</v>
      </c>
      <c r="B61" s="116"/>
      <c r="C61" s="116"/>
      <c r="D61" s="114">
        <f t="shared" si="1"/>
      </c>
      <c r="E61" s="114"/>
      <c r="F61" s="114"/>
    </row>
    <row r="62" spans="1:6" ht="12.75">
      <c r="A62" s="114">
        <v>61</v>
      </c>
      <c r="B62" s="116"/>
      <c r="C62" s="116"/>
      <c r="D62" s="114">
        <f t="shared" si="1"/>
      </c>
      <c r="E62" s="114"/>
      <c r="F62" s="114"/>
    </row>
    <row r="63" spans="1:6" ht="12.75">
      <c r="A63" s="114">
        <v>62</v>
      </c>
      <c r="B63" s="116"/>
      <c r="C63" s="116"/>
      <c r="D63" s="114">
        <f t="shared" si="1"/>
      </c>
      <c r="E63" s="114"/>
      <c r="F63" s="114"/>
    </row>
    <row r="64" spans="1:6" ht="12.75">
      <c r="A64" s="114">
        <v>63</v>
      </c>
      <c r="B64" s="116"/>
      <c r="C64" s="116"/>
      <c r="D64" s="114">
        <f t="shared" si="1"/>
      </c>
      <c r="E64" s="114"/>
      <c r="F64" s="114"/>
    </row>
    <row r="65" spans="1:6" ht="12.75">
      <c r="A65" s="114">
        <v>64</v>
      </c>
      <c r="B65" s="116"/>
      <c r="C65" s="116"/>
      <c r="D65" s="114">
        <f t="shared" si="1"/>
      </c>
      <c r="E65" s="114"/>
      <c r="F65" s="114"/>
    </row>
    <row r="66" spans="1:6" ht="12.75">
      <c r="A66" s="114">
        <v>65</v>
      </c>
      <c r="B66" s="116"/>
      <c r="C66" s="116"/>
      <c r="D66" s="114">
        <f t="shared" si="1"/>
      </c>
      <c r="E66" s="114"/>
      <c r="F66" s="114"/>
    </row>
    <row r="67" spans="1:6" ht="12.75">
      <c r="A67" s="114">
        <v>66</v>
      </c>
      <c r="B67" s="116"/>
      <c r="C67" s="116"/>
      <c r="D67" s="114">
        <f t="shared" si="1"/>
      </c>
      <c r="E67" s="114"/>
      <c r="F67" s="114"/>
    </row>
    <row r="68" spans="1:6" ht="12.75">
      <c r="A68" s="114">
        <v>67</v>
      </c>
      <c r="B68" s="116"/>
      <c r="C68" s="116"/>
      <c r="D68" s="114">
        <f t="shared" si="1"/>
      </c>
      <c r="E68" s="114"/>
      <c r="F68" s="114"/>
    </row>
    <row r="69" spans="1:6" ht="12.75">
      <c r="A69" s="114">
        <v>68</v>
      </c>
      <c r="B69" s="116"/>
      <c r="C69" s="116"/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6"/>
      <c r="C70" s="116"/>
      <c r="D70" s="114">
        <f t="shared" si="2"/>
      </c>
      <c r="E70" s="114"/>
      <c r="F70" s="114"/>
    </row>
    <row r="71" spans="1:6" ht="12.75">
      <c r="A71" s="114">
        <v>70</v>
      </c>
      <c r="B71" s="116"/>
      <c r="C71" s="116"/>
      <c r="D71" s="114">
        <f t="shared" si="2"/>
      </c>
      <c r="E71" s="114"/>
      <c r="F71" s="114"/>
    </row>
    <row r="72" spans="1:6" ht="12.75">
      <c r="A72" s="114">
        <v>71</v>
      </c>
      <c r="B72" s="116"/>
      <c r="C72" s="116"/>
      <c r="D72" s="114">
        <f t="shared" si="2"/>
      </c>
      <c r="E72" s="114"/>
      <c r="F72" s="114"/>
    </row>
    <row r="73" spans="1:6" ht="12.75">
      <c r="A73" s="114">
        <v>72</v>
      </c>
      <c r="B73" s="116"/>
      <c r="C73" s="116"/>
      <c r="D73" s="114">
        <f t="shared" si="2"/>
      </c>
      <c r="E73" s="114"/>
      <c r="F73" s="114"/>
    </row>
    <row r="74" spans="1:6" ht="12.75">
      <c r="A74" s="114">
        <v>73</v>
      </c>
      <c r="B74" s="116"/>
      <c r="C74" s="116"/>
      <c r="D74" s="114">
        <f t="shared" si="2"/>
      </c>
      <c r="E74" s="114"/>
      <c r="F74" s="114"/>
    </row>
    <row r="75" spans="1:6" ht="12.75">
      <c r="A75" s="114">
        <v>74</v>
      </c>
      <c r="B75" s="116"/>
      <c r="C75" s="116"/>
      <c r="D75" s="114">
        <f t="shared" si="2"/>
      </c>
      <c r="E75" s="114"/>
      <c r="F75" s="114"/>
    </row>
    <row r="76" spans="1:6" ht="12.75">
      <c r="A76" s="114">
        <v>75</v>
      </c>
      <c r="B76" s="116"/>
      <c r="C76" s="116"/>
      <c r="D76" s="114">
        <f t="shared" si="2"/>
      </c>
      <c r="E76" s="114"/>
      <c r="F76" s="114"/>
    </row>
    <row r="77" spans="1:6" ht="12.75">
      <c r="A77" s="114">
        <v>76</v>
      </c>
      <c r="B77" s="116"/>
      <c r="C77" s="116"/>
      <c r="D77" s="114">
        <f t="shared" si="2"/>
      </c>
      <c r="E77" s="114"/>
      <c r="F77" s="114"/>
    </row>
    <row r="78" spans="1:6" ht="12.75">
      <c r="A78" s="114">
        <v>77</v>
      </c>
      <c r="B78" s="116"/>
      <c r="C78" s="116"/>
      <c r="D78" s="114">
        <f t="shared" si="2"/>
      </c>
      <c r="E78" s="114"/>
      <c r="F78" s="114"/>
    </row>
    <row r="79" spans="1:6" ht="12.75">
      <c r="A79" s="114">
        <v>78</v>
      </c>
      <c r="B79" s="116"/>
      <c r="C79" s="116"/>
      <c r="D79" s="114">
        <f t="shared" si="2"/>
      </c>
      <c r="E79" s="114"/>
      <c r="F79" s="114"/>
    </row>
    <row r="80" spans="1:6" ht="12.75">
      <c r="A80" s="114">
        <v>79</v>
      </c>
      <c r="B80" s="116"/>
      <c r="C80" s="116"/>
      <c r="D80" s="114">
        <f t="shared" si="2"/>
      </c>
      <c r="E80" s="114"/>
      <c r="F80" s="114"/>
    </row>
    <row r="81" spans="1:6" ht="12.75">
      <c r="A81" s="114">
        <v>80</v>
      </c>
      <c r="B81" s="116"/>
      <c r="C81" s="116"/>
      <c r="D81" s="114">
        <f t="shared" si="2"/>
      </c>
      <c r="E81" s="114"/>
      <c r="F81" s="114"/>
    </row>
    <row r="82" spans="1:6" ht="12.75">
      <c r="A82" s="114">
        <v>81</v>
      </c>
      <c r="B82" s="116"/>
      <c r="C82" s="116"/>
      <c r="D82" s="114">
        <f t="shared" si="2"/>
      </c>
      <c r="E82" s="114"/>
      <c r="F82" s="114"/>
    </row>
    <row r="83" spans="1:6" ht="12.75">
      <c r="A83" s="114">
        <v>82</v>
      </c>
      <c r="B83" s="116"/>
      <c r="C83" s="116"/>
      <c r="D83" s="114">
        <f t="shared" si="2"/>
      </c>
      <c r="E83" s="114"/>
      <c r="F83" s="114"/>
    </row>
    <row r="84" spans="1:6" ht="12.75">
      <c r="A84" s="114">
        <v>83</v>
      </c>
      <c r="B84" s="116"/>
      <c r="C84" s="116"/>
      <c r="D84" s="114">
        <f t="shared" si="2"/>
      </c>
      <c r="E84" s="114"/>
      <c r="F84" s="114"/>
    </row>
    <row r="85" spans="1:6" ht="12.75">
      <c r="A85" s="114">
        <v>84</v>
      </c>
      <c r="B85" s="116"/>
      <c r="C85" s="116"/>
      <c r="D85" s="114">
        <f t="shared" si="2"/>
      </c>
      <c r="E85" s="114"/>
      <c r="F85" s="114"/>
    </row>
    <row r="86" spans="1:6" ht="12.75">
      <c r="A86" s="114">
        <v>85</v>
      </c>
      <c r="B86" s="116"/>
      <c r="C86" s="116"/>
      <c r="D86" s="114">
        <f t="shared" si="2"/>
      </c>
      <c r="E86" s="114"/>
      <c r="F86" s="114"/>
    </row>
    <row r="87" spans="1:6" ht="12.75">
      <c r="A87" s="114">
        <v>86</v>
      </c>
      <c r="B87" s="116"/>
      <c r="C87" s="116"/>
      <c r="D87" s="114">
        <f t="shared" si="2"/>
      </c>
      <c r="E87" s="114"/>
      <c r="F87" s="114"/>
    </row>
    <row r="88" spans="1:6" ht="12.75">
      <c r="A88" s="114">
        <v>87</v>
      </c>
      <c r="B88" s="116"/>
      <c r="C88" s="116"/>
      <c r="D88" s="114">
        <f t="shared" si="2"/>
      </c>
      <c r="E88" s="114"/>
      <c r="F88" s="114"/>
    </row>
    <row r="89" spans="1:6" ht="12.75">
      <c r="A89" s="114">
        <v>88</v>
      </c>
      <c r="B89" s="116"/>
      <c r="C89" s="116"/>
      <c r="D89" s="114">
        <f t="shared" si="2"/>
      </c>
      <c r="E89" s="114"/>
      <c r="F89" s="114"/>
    </row>
    <row r="90" spans="1:6" ht="12.75">
      <c r="A90" s="114">
        <v>89</v>
      </c>
      <c r="B90" s="116"/>
      <c r="C90" s="116"/>
      <c r="D90" s="114">
        <f t="shared" si="2"/>
      </c>
      <c r="E90" s="114"/>
      <c r="F90" s="114"/>
    </row>
    <row r="91" spans="1:6" ht="12.75">
      <c r="A91" s="114">
        <v>90</v>
      </c>
      <c r="B91" s="116"/>
      <c r="C91" s="116"/>
      <c r="D91" s="114">
        <f t="shared" si="2"/>
      </c>
      <c r="E91" s="114"/>
      <c r="F91" s="114"/>
    </row>
    <row r="92" spans="1:6" ht="12.75">
      <c r="A92" s="114">
        <v>91</v>
      </c>
      <c r="B92" s="116"/>
      <c r="C92" s="116"/>
      <c r="D92" s="114">
        <f t="shared" si="2"/>
      </c>
      <c r="E92" s="114"/>
      <c r="F92" s="114"/>
    </row>
    <row r="93" spans="1:6" ht="12.75">
      <c r="A93" s="114">
        <v>92</v>
      </c>
      <c r="B93" s="116"/>
      <c r="C93" s="116"/>
      <c r="D93" s="114">
        <f t="shared" si="2"/>
      </c>
      <c r="E93" s="114"/>
      <c r="F93" s="114"/>
    </row>
    <row r="94" spans="1:6" ht="12.75">
      <c r="A94" s="114">
        <v>93</v>
      </c>
      <c r="B94" s="116"/>
      <c r="C94" s="116"/>
      <c r="D94" s="114">
        <f t="shared" si="2"/>
      </c>
      <c r="E94" s="114"/>
      <c r="F94" s="114"/>
    </row>
    <row r="95" spans="1:6" ht="12.75">
      <c r="A95" s="114">
        <v>94</v>
      </c>
      <c r="B95" s="116"/>
      <c r="C95" s="116"/>
      <c r="D95" s="114">
        <f t="shared" si="2"/>
      </c>
      <c r="E95" s="114"/>
      <c r="F95" s="114"/>
    </row>
    <row r="96" spans="1:6" ht="12.75">
      <c r="A96" s="114">
        <v>95</v>
      </c>
      <c r="B96" s="116"/>
      <c r="C96" s="116"/>
      <c r="D96" s="114">
        <f t="shared" si="2"/>
      </c>
      <c r="E96" s="114"/>
      <c r="F96" s="114"/>
    </row>
    <row r="97" spans="1:6" ht="12.75">
      <c r="A97" s="114">
        <v>96</v>
      </c>
      <c r="B97" s="116"/>
      <c r="C97" s="116"/>
      <c r="D97" s="114">
        <f t="shared" si="2"/>
      </c>
      <c r="E97" s="114"/>
      <c r="F97" s="114"/>
    </row>
    <row r="98" spans="1:6" ht="12.75">
      <c r="A98" s="114">
        <v>97</v>
      </c>
      <c r="B98" s="116"/>
      <c r="C98" s="116"/>
      <c r="D98" s="114">
        <f t="shared" si="2"/>
      </c>
      <c r="E98" s="114"/>
      <c r="F98" s="114"/>
    </row>
    <row r="99" spans="1:6" ht="12.75">
      <c r="A99" s="114">
        <v>98</v>
      </c>
      <c r="B99" s="116"/>
      <c r="C99" s="116"/>
      <c r="D99" s="114">
        <f t="shared" si="2"/>
      </c>
      <c r="E99" s="114"/>
      <c r="F99" s="114"/>
    </row>
    <row r="100" spans="1:6" ht="12.75">
      <c r="A100" s="114">
        <v>99</v>
      </c>
      <c r="B100" s="116"/>
      <c r="C100" s="116"/>
      <c r="D100" s="114">
        <f t="shared" si="2"/>
      </c>
      <c r="E100" s="114"/>
      <c r="F100" s="114"/>
    </row>
    <row r="101" spans="1:6" ht="12.75">
      <c r="A101" s="114">
        <v>100</v>
      </c>
      <c r="B101" s="116"/>
      <c r="C101" s="116"/>
      <c r="D101" s="114">
        <f t="shared" si="2"/>
      </c>
      <c r="E101" s="114"/>
      <c r="F101" s="114"/>
    </row>
    <row r="102" spans="1:6" ht="12.75">
      <c r="A102" s="114">
        <v>101</v>
      </c>
      <c r="B102" s="116"/>
      <c r="C102" s="116"/>
      <c r="D102" s="114">
        <f t="shared" si="2"/>
      </c>
      <c r="E102" s="114"/>
      <c r="F102" s="114"/>
    </row>
    <row r="103" spans="1:6" ht="12.75">
      <c r="A103" s="114">
        <v>102</v>
      </c>
      <c r="B103" s="116"/>
      <c r="C103" s="116"/>
      <c r="D103" s="114">
        <f t="shared" si="2"/>
      </c>
      <c r="E103" s="114"/>
      <c r="F103" s="114"/>
    </row>
    <row r="104" spans="1:6" ht="12.75">
      <c r="A104" s="114">
        <v>103</v>
      </c>
      <c r="B104" s="116"/>
      <c r="C104" s="116"/>
      <c r="D104" s="114">
        <f t="shared" si="2"/>
      </c>
      <c r="E104" s="114"/>
      <c r="F104" s="114"/>
    </row>
    <row r="105" spans="1:6" ht="12.75">
      <c r="A105" s="114">
        <v>104</v>
      </c>
      <c r="B105" s="116"/>
      <c r="C105" s="116"/>
      <c r="D105" s="114">
        <f t="shared" si="2"/>
      </c>
      <c r="E105" s="114"/>
      <c r="F105" s="114"/>
    </row>
    <row r="106" spans="1:6" ht="12.75">
      <c r="A106" s="114">
        <v>105</v>
      </c>
      <c r="B106" s="116"/>
      <c r="C106" s="116"/>
      <c r="D106" s="114">
        <f t="shared" si="2"/>
      </c>
      <c r="E106" s="114"/>
      <c r="F106" s="114"/>
    </row>
    <row r="107" spans="1:6" ht="12.75">
      <c r="A107" s="114">
        <v>106</v>
      </c>
      <c r="B107" s="116"/>
      <c r="C107" s="116"/>
      <c r="D107" s="114">
        <f t="shared" si="2"/>
      </c>
      <c r="E107" s="114"/>
      <c r="F107" s="114"/>
    </row>
    <row r="108" spans="1:6" ht="12.75">
      <c r="A108" s="114">
        <v>107</v>
      </c>
      <c r="B108" s="116"/>
      <c r="C108" s="116"/>
      <c r="D108" s="114">
        <f t="shared" si="2"/>
      </c>
      <c r="E108" s="114"/>
      <c r="F108" s="114"/>
    </row>
    <row r="109" spans="1:6" ht="12.75">
      <c r="A109" s="114">
        <v>108</v>
      </c>
      <c r="B109" s="116"/>
      <c r="C109" s="116"/>
      <c r="D109" s="114">
        <f t="shared" si="2"/>
      </c>
      <c r="E109" s="114"/>
      <c r="F109" s="114"/>
    </row>
    <row r="110" spans="1:6" ht="12.75">
      <c r="A110" s="114">
        <v>109</v>
      </c>
      <c r="B110" s="116"/>
      <c r="C110" s="116"/>
      <c r="D110" s="114">
        <f t="shared" si="2"/>
      </c>
      <c r="E110" s="114"/>
      <c r="F110" s="114"/>
    </row>
    <row r="111" spans="1:6" ht="12.75">
      <c r="A111" s="114">
        <v>110</v>
      </c>
      <c r="B111" s="116"/>
      <c r="C111" s="116"/>
      <c r="D111" s="114">
        <f t="shared" si="2"/>
      </c>
      <c r="E111" s="114"/>
      <c r="F111" s="114"/>
    </row>
    <row r="112" spans="1:6" ht="12.75">
      <c r="A112" s="114">
        <v>111</v>
      </c>
      <c r="B112" s="116"/>
      <c r="C112" s="116"/>
      <c r="D112" s="114">
        <f t="shared" si="2"/>
      </c>
      <c r="E112" s="114"/>
      <c r="F112" s="114"/>
    </row>
    <row r="113" spans="1:6" ht="12.75">
      <c r="A113" s="114">
        <v>112</v>
      </c>
      <c r="B113" s="116"/>
      <c r="C113" s="116"/>
      <c r="D113" s="114">
        <f t="shared" si="2"/>
      </c>
      <c r="E113" s="114"/>
      <c r="F113" s="114"/>
    </row>
    <row r="114" spans="1:6" ht="12.75">
      <c r="A114" s="114">
        <v>113</v>
      </c>
      <c r="B114" s="116"/>
      <c r="C114" s="116"/>
      <c r="D114" s="114">
        <f t="shared" si="2"/>
      </c>
      <c r="E114" s="114"/>
      <c r="F114" s="114"/>
    </row>
    <row r="115" spans="1:6" ht="12.75">
      <c r="A115" s="114">
        <v>114</v>
      </c>
      <c r="B115" s="116"/>
      <c r="C115" s="116"/>
      <c r="D115" s="114">
        <f t="shared" si="2"/>
      </c>
      <c r="E115" s="114"/>
      <c r="F115" s="114"/>
    </row>
    <row r="116" spans="1:6" ht="12.75">
      <c r="A116" s="114">
        <v>115</v>
      </c>
      <c r="B116" s="116"/>
      <c r="C116" s="116"/>
      <c r="D116" s="114">
        <f t="shared" si="2"/>
      </c>
      <c r="E116" s="114"/>
      <c r="F116" s="114"/>
    </row>
    <row r="117" spans="1:6" ht="12.75">
      <c r="A117" s="114">
        <v>116</v>
      </c>
      <c r="B117" s="116"/>
      <c r="C117" s="116"/>
      <c r="D117" s="114">
        <f t="shared" si="2"/>
      </c>
      <c r="E117" s="114"/>
      <c r="F117" s="114"/>
    </row>
    <row r="118" spans="1:6" ht="12.75">
      <c r="A118" s="114">
        <v>117</v>
      </c>
      <c r="B118" s="116"/>
      <c r="C118" s="116"/>
      <c r="D118" s="114">
        <f t="shared" si="2"/>
      </c>
      <c r="E118" s="114"/>
      <c r="F118" s="114"/>
    </row>
    <row r="119" spans="1:6" ht="12.75">
      <c r="A119" s="114">
        <v>118</v>
      </c>
      <c r="B119" s="116"/>
      <c r="C119" s="116"/>
      <c r="D119" s="114">
        <f t="shared" si="2"/>
      </c>
      <c r="E119" s="114"/>
      <c r="F119" s="114"/>
    </row>
    <row r="120" spans="1:6" ht="12.75">
      <c r="A120" s="114">
        <v>119</v>
      </c>
      <c r="B120" s="116"/>
      <c r="C120" s="116"/>
      <c r="D120" s="114">
        <f t="shared" si="2"/>
      </c>
      <c r="E120" s="114"/>
      <c r="F120" s="114"/>
    </row>
    <row r="121" spans="1:6" ht="12.75">
      <c r="A121" s="114">
        <v>120</v>
      </c>
      <c r="B121" s="116"/>
      <c r="C121" s="116"/>
      <c r="D121" s="114">
        <f t="shared" si="2"/>
      </c>
      <c r="E121" s="114"/>
      <c r="F121" s="114"/>
    </row>
    <row r="122" spans="1:6" ht="12.75">
      <c r="A122" s="114">
        <v>121</v>
      </c>
      <c r="B122" s="116"/>
      <c r="C122" s="116"/>
      <c r="D122" s="114">
        <f t="shared" si="2"/>
      </c>
      <c r="E122" s="114"/>
      <c r="F122" s="114"/>
    </row>
    <row r="123" spans="1:6" ht="12.75">
      <c r="A123" s="114">
        <v>122</v>
      </c>
      <c r="B123" s="116"/>
      <c r="C123" s="116"/>
      <c r="D123" s="114">
        <f t="shared" si="2"/>
      </c>
      <c r="E123" s="114"/>
      <c r="F123" s="114"/>
    </row>
    <row r="124" spans="1:6" ht="12.75">
      <c r="A124" s="114">
        <v>123</v>
      </c>
      <c r="B124" s="116"/>
      <c r="C124" s="116"/>
      <c r="D124" s="114">
        <f t="shared" si="2"/>
      </c>
      <c r="E124" s="114"/>
      <c r="F124" s="114"/>
    </row>
    <row r="125" spans="1:6" ht="12.75">
      <c r="A125" s="114">
        <v>124</v>
      </c>
      <c r="B125" s="116"/>
      <c r="C125" s="116"/>
      <c r="D125" s="114">
        <f t="shared" si="2"/>
      </c>
      <c r="E125" s="114"/>
      <c r="F125" s="114"/>
    </row>
    <row r="126" spans="1:6" ht="12.75">
      <c r="A126" s="114">
        <v>125</v>
      </c>
      <c r="B126" s="116"/>
      <c r="C126" s="116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" bottom="0" header="0.5118110236220472" footer="0.5118110236220472"/>
  <pageSetup fitToHeight="5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="75" zoomScaleNormal="75" zoomScalePageLayoutView="0" workbookViewId="0" topLeftCell="A10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99</v>
      </c>
      <c r="Y1" s="19" t="s">
        <v>28</v>
      </c>
      <c r="AE1" s="19"/>
      <c r="AF1" s="19"/>
      <c r="AG1" s="19"/>
      <c r="AH1" s="19"/>
    </row>
    <row r="2" spans="2:37" ht="18">
      <c r="B2" s="10" t="s">
        <v>100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45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101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47">
        <v>1</v>
      </c>
      <c r="F9" s="148"/>
      <c r="G9" s="148"/>
      <c r="H9" s="148"/>
      <c r="I9" s="149"/>
      <c r="J9" s="147">
        <v>2</v>
      </c>
      <c r="K9" s="148"/>
      <c r="L9" s="148"/>
      <c r="M9" s="148"/>
      <c r="N9" s="149"/>
      <c r="O9" s="147">
        <v>3</v>
      </c>
      <c r="P9" s="148"/>
      <c r="Q9" s="148"/>
      <c r="R9" s="148"/>
      <c r="S9" s="149"/>
      <c r="T9" s="147">
        <v>4</v>
      </c>
      <c r="U9" s="148"/>
      <c r="V9" s="148"/>
      <c r="W9" s="148"/>
      <c r="X9" s="149"/>
      <c r="Y9" s="147" t="s">
        <v>0</v>
      </c>
      <c r="Z9" s="148"/>
      <c r="AA9" s="148"/>
      <c r="AB9" s="148"/>
      <c r="AC9" s="149"/>
      <c r="AD9" s="147" t="s">
        <v>1</v>
      </c>
      <c r="AE9" s="148"/>
      <c r="AF9" s="148"/>
      <c r="AG9" s="148"/>
      <c r="AH9" s="149"/>
      <c r="AI9" s="29" t="s">
        <v>2</v>
      </c>
    </row>
    <row r="10" spans="1:35" ht="14.25" customHeight="1">
      <c r="A10" s="20">
        <v>26</v>
      </c>
      <c r="B10" s="30">
        <v>1</v>
      </c>
      <c r="C10" s="36">
        <v>1235</v>
      </c>
      <c r="D10" s="14" t="str">
        <f>IF(A10=0,"",INDEX(Nimet!$A$2:$D$251,A10,4))</f>
        <v>Mattila Matias, Por-83</v>
      </c>
      <c r="E10" s="144"/>
      <c r="F10" s="145"/>
      <c r="G10" s="145"/>
      <c r="H10" s="145"/>
      <c r="I10" s="146"/>
      <c r="J10" s="141" t="str">
        <f>CONCATENATE(AB22,"-",AD22)</f>
        <v>3-0</v>
      </c>
      <c r="K10" s="142"/>
      <c r="L10" s="142"/>
      <c r="M10" s="142"/>
      <c r="N10" s="143"/>
      <c r="O10" s="141" t="str">
        <f>CONCATENATE(AB16,"-",AD16)</f>
        <v>3-0</v>
      </c>
      <c r="P10" s="142"/>
      <c r="Q10" s="142"/>
      <c r="R10" s="142"/>
      <c r="S10" s="143"/>
      <c r="T10" s="141" t="str">
        <f>CONCATENATE(AB19,"-",AD19)</f>
        <v>0-0</v>
      </c>
      <c r="U10" s="142"/>
      <c r="V10" s="142"/>
      <c r="W10" s="142"/>
      <c r="X10" s="143"/>
      <c r="Y10" s="147" t="str">
        <f>CONCATENATE(AF16+AF19+AF22,"-",AH16+AH19+AH22)</f>
        <v>2-0</v>
      </c>
      <c r="Z10" s="148"/>
      <c r="AA10" s="148"/>
      <c r="AB10" s="148"/>
      <c r="AC10" s="149"/>
      <c r="AD10" s="147" t="str">
        <f>CONCATENATE(AB16+AB19+AB22,"-",AD16+AD19+AD22)</f>
        <v>6-0</v>
      </c>
      <c r="AE10" s="148"/>
      <c r="AF10" s="148"/>
      <c r="AG10" s="148"/>
      <c r="AH10" s="149"/>
      <c r="AI10" s="70">
        <v>1</v>
      </c>
    </row>
    <row r="11" spans="1:35" ht="14.25" customHeight="1">
      <c r="A11" s="20">
        <v>32</v>
      </c>
      <c r="B11" s="30">
        <v>2</v>
      </c>
      <c r="C11" s="36">
        <v>1080</v>
      </c>
      <c r="D11" s="14" t="str">
        <f>IF(A11=0,"",INDEX(Nimet!$A$2:$D$251,A11,4))</f>
        <v>Jokiranta Risto, SeSi</v>
      </c>
      <c r="E11" s="141" t="str">
        <f>CONCATENATE(AD22,"-",AB22)</f>
        <v>0-3</v>
      </c>
      <c r="F11" s="142"/>
      <c r="G11" s="142"/>
      <c r="H11" s="142"/>
      <c r="I11" s="143"/>
      <c r="J11" s="144"/>
      <c r="K11" s="145"/>
      <c r="L11" s="145"/>
      <c r="M11" s="145"/>
      <c r="N11" s="146"/>
      <c r="O11" s="141" t="str">
        <f>CONCATENATE(AB20,"-",AD20)</f>
        <v>1-2</v>
      </c>
      <c r="P11" s="142"/>
      <c r="Q11" s="142"/>
      <c r="R11" s="142"/>
      <c r="S11" s="143"/>
      <c r="T11" s="141" t="str">
        <f>CONCATENATE(AB17,"-",AD17)</f>
        <v>0-0</v>
      </c>
      <c r="U11" s="142"/>
      <c r="V11" s="142"/>
      <c r="W11" s="142"/>
      <c r="X11" s="143"/>
      <c r="Y11" s="147" t="str">
        <f>CONCATENATE(AF17+AF20+AH22,"-",AH17+AH20+AF22)</f>
        <v>0-2</v>
      </c>
      <c r="Z11" s="148"/>
      <c r="AA11" s="148"/>
      <c r="AB11" s="148"/>
      <c r="AC11" s="149"/>
      <c r="AD11" s="147" t="str">
        <f>CONCATENATE(AB17+AB20+AD22,"-",AD17+AD20+AB22)</f>
        <v>1-5</v>
      </c>
      <c r="AE11" s="148"/>
      <c r="AF11" s="148"/>
      <c r="AG11" s="148"/>
      <c r="AH11" s="149"/>
      <c r="AI11" s="70">
        <v>3</v>
      </c>
    </row>
    <row r="12" spans="1:35" ht="14.25" customHeight="1">
      <c r="A12" s="20">
        <v>6</v>
      </c>
      <c r="B12" s="30">
        <v>3</v>
      </c>
      <c r="C12" s="36">
        <v>1024</v>
      </c>
      <c r="D12" s="14" t="str">
        <f>IF(A12=0,"",INDEX(Nimet!$A$2:$D$251,A12,4))</f>
        <v>Forsman Jonathan, KoKu</v>
      </c>
      <c r="E12" s="141" t="str">
        <f>CONCATENATE(AD16,"-",AB16)</f>
        <v>0-3</v>
      </c>
      <c r="F12" s="142"/>
      <c r="G12" s="142"/>
      <c r="H12" s="142"/>
      <c r="I12" s="143"/>
      <c r="J12" s="141" t="str">
        <f>CONCATENATE(AD20,"-",AB20)</f>
        <v>2-1</v>
      </c>
      <c r="K12" s="142"/>
      <c r="L12" s="142"/>
      <c r="M12" s="142"/>
      <c r="N12" s="143"/>
      <c r="O12" s="144"/>
      <c r="P12" s="145"/>
      <c r="Q12" s="145"/>
      <c r="R12" s="145"/>
      <c r="S12" s="146"/>
      <c r="T12" s="141" t="str">
        <f>CONCATENATE(AB23,"-",AD23)</f>
        <v>0-0</v>
      </c>
      <c r="U12" s="142"/>
      <c r="V12" s="142"/>
      <c r="W12" s="142"/>
      <c r="X12" s="143"/>
      <c r="Y12" s="147" t="str">
        <f>CONCATENATE(AH16+AH20+AF23,"-",AF16+AF20+AH23)</f>
        <v>1-1</v>
      </c>
      <c r="Z12" s="148"/>
      <c r="AA12" s="148"/>
      <c r="AB12" s="148"/>
      <c r="AC12" s="149"/>
      <c r="AD12" s="147" t="str">
        <f>CONCATENATE(AD16+AD20+AB23,"-",AB16+AB20+AD23)</f>
        <v>2-4</v>
      </c>
      <c r="AE12" s="148"/>
      <c r="AF12" s="148"/>
      <c r="AG12" s="148"/>
      <c r="AH12" s="149"/>
      <c r="AI12" s="70">
        <v>2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41" t="str">
        <f>CONCATENATE(AD19,"-",AB19)</f>
        <v>0-0</v>
      </c>
      <c r="F13" s="142"/>
      <c r="G13" s="142"/>
      <c r="H13" s="142"/>
      <c r="I13" s="143"/>
      <c r="J13" s="141" t="str">
        <f>CONCATENATE(AD17,"-",AB17)</f>
        <v>0-0</v>
      </c>
      <c r="K13" s="142"/>
      <c r="L13" s="142"/>
      <c r="M13" s="142"/>
      <c r="N13" s="143"/>
      <c r="O13" s="141" t="str">
        <f>CONCATENATE(AD23,"-",AB23)</f>
        <v>0-0</v>
      </c>
      <c r="P13" s="142"/>
      <c r="Q13" s="142"/>
      <c r="R13" s="142"/>
      <c r="S13" s="143"/>
      <c r="T13" s="144"/>
      <c r="U13" s="145"/>
      <c r="V13" s="145"/>
      <c r="W13" s="145"/>
      <c r="X13" s="146"/>
      <c r="Y13" s="147" t="str">
        <f>CONCATENATE(AH17+AH19+AH23,"-",AF17+AF19+AF23)</f>
        <v>0-0</v>
      </c>
      <c r="Z13" s="148"/>
      <c r="AA13" s="148"/>
      <c r="AB13" s="148"/>
      <c r="AC13" s="149"/>
      <c r="AD13" s="147" t="str">
        <f>CONCATENATE(AD17+AD19+AD23,"-",AB17+AB19+AB23)</f>
        <v>0-0</v>
      </c>
      <c r="AE13" s="148"/>
      <c r="AF13" s="148"/>
      <c r="AG13" s="148"/>
      <c r="AH13" s="149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Mattila Matias, Por-83  -  Forsman Jonathan, KoKu</v>
      </c>
      <c r="G16" s="65">
        <v>11</v>
      </c>
      <c r="H16" s="71" t="s">
        <v>27</v>
      </c>
      <c r="I16" s="66">
        <v>5</v>
      </c>
      <c r="J16" s="72"/>
      <c r="K16" s="65">
        <v>11</v>
      </c>
      <c r="L16" s="71" t="s">
        <v>27</v>
      </c>
      <c r="M16" s="66">
        <v>3</v>
      </c>
      <c r="N16" s="72"/>
      <c r="O16" s="65">
        <v>11</v>
      </c>
      <c r="P16" s="71" t="s">
        <v>27</v>
      </c>
      <c r="Q16" s="66">
        <v>5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Jokiranta Risto, SeSi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Mattila Matias, Por-83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Jokiranta Risto, SeSi  -  Forsman Jonathan, KoKu</v>
      </c>
      <c r="G20" s="65">
        <v>14</v>
      </c>
      <c r="H20" s="71" t="s">
        <v>27</v>
      </c>
      <c r="I20" s="66">
        <v>12</v>
      </c>
      <c r="J20" s="72"/>
      <c r="K20" s="65">
        <v>7</v>
      </c>
      <c r="L20" s="71" t="s">
        <v>27</v>
      </c>
      <c r="M20" s="66">
        <v>11</v>
      </c>
      <c r="N20" s="72"/>
      <c r="O20" s="65">
        <v>7</v>
      </c>
      <c r="P20" s="71" t="s">
        <v>27</v>
      </c>
      <c r="Q20" s="66">
        <v>11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1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Mattila Matias, Por-83  -  Jokiranta Risto, SeSi</v>
      </c>
      <c r="G22" s="65">
        <v>11</v>
      </c>
      <c r="H22" s="71" t="s">
        <v>27</v>
      </c>
      <c r="I22" s="66">
        <v>6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5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Forsman Jonathan, KoKu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47">
        <v>1</v>
      </c>
      <c r="F28" s="148"/>
      <c r="G28" s="148"/>
      <c r="H28" s="148"/>
      <c r="I28" s="149"/>
      <c r="J28" s="147">
        <v>2</v>
      </c>
      <c r="K28" s="148"/>
      <c r="L28" s="148"/>
      <c r="M28" s="148"/>
      <c r="N28" s="149"/>
      <c r="O28" s="147">
        <v>3</v>
      </c>
      <c r="P28" s="148"/>
      <c r="Q28" s="148"/>
      <c r="R28" s="148"/>
      <c r="S28" s="149"/>
      <c r="T28" s="147">
        <v>4</v>
      </c>
      <c r="U28" s="148"/>
      <c r="V28" s="148"/>
      <c r="W28" s="148"/>
      <c r="X28" s="149"/>
      <c r="Y28" s="147" t="s">
        <v>0</v>
      </c>
      <c r="Z28" s="148"/>
      <c r="AA28" s="148"/>
      <c r="AB28" s="148"/>
      <c r="AC28" s="149"/>
      <c r="AD28" s="147" t="s">
        <v>1</v>
      </c>
      <c r="AE28" s="148"/>
      <c r="AF28" s="148"/>
      <c r="AG28" s="148"/>
      <c r="AH28" s="149"/>
      <c r="AI28" s="29" t="s">
        <v>2</v>
      </c>
    </row>
    <row r="29" spans="1:35" ht="14.25" customHeight="1">
      <c r="A29" s="20">
        <v>12</v>
      </c>
      <c r="B29" s="30">
        <v>1</v>
      </c>
      <c r="C29" s="36">
        <v>1156</v>
      </c>
      <c r="D29" s="14" t="str">
        <f>IF(A29=0,"",INDEX(Nimet!$A$2:$D$251,A29,4))</f>
        <v>Klockars Isak, KoKu</v>
      </c>
      <c r="E29" s="144"/>
      <c r="F29" s="145"/>
      <c r="G29" s="145"/>
      <c r="H29" s="145"/>
      <c r="I29" s="146"/>
      <c r="J29" s="141" t="str">
        <f>CONCATENATE(AB41,"-",AD41)</f>
        <v>0-3</v>
      </c>
      <c r="K29" s="142"/>
      <c r="L29" s="142"/>
      <c r="M29" s="142"/>
      <c r="N29" s="143"/>
      <c r="O29" s="141" t="str">
        <f>CONCATENATE(AB35,"-",AD35)</f>
        <v>1-2</v>
      </c>
      <c r="P29" s="142"/>
      <c r="Q29" s="142"/>
      <c r="R29" s="142"/>
      <c r="S29" s="143"/>
      <c r="T29" s="141" t="str">
        <f>CONCATENATE(AB38,"-",AD38)</f>
        <v>3-0</v>
      </c>
      <c r="U29" s="142"/>
      <c r="V29" s="142"/>
      <c r="W29" s="142"/>
      <c r="X29" s="143"/>
      <c r="Y29" s="147" t="str">
        <f>CONCATENATE(AF35+AF38+AF41,"-",AH35+AH38+AH41)</f>
        <v>1-2</v>
      </c>
      <c r="Z29" s="148"/>
      <c r="AA29" s="148"/>
      <c r="AB29" s="148"/>
      <c r="AC29" s="149"/>
      <c r="AD29" s="147" t="str">
        <f>CONCATENATE(AB35+AB38+AB41,"-",AD35+AD38+AD41)</f>
        <v>4-5</v>
      </c>
      <c r="AE29" s="148"/>
      <c r="AF29" s="148"/>
      <c r="AG29" s="148"/>
      <c r="AH29" s="149"/>
      <c r="AI29" s="70">
        <v>3</v>
      </c>
    </row>
    <row r="30" spans="1:35" ht="14.25" customHeight="1">
      <c r="A30" s="20">
        <v>27</v>
      </c>
      <c r="B30" s="30">
        <v>2</v>
      </c>
      <c r="C30" s="36">
        <v>1142</v>
      </c>
      <c r="D30" s="14" t="str">
        <f>IF(A30=0,"",INDEX(Nimet!$A$2:$D$251,A30,4))</f>
        <v>Taavela Juuso, Por-83</v>
      </c>
      <c r="E30" s="141" t="str">
        <f>CONCATENATE(AD41,"-",AB41)</f>
        <v>3-0</v>
      </c>
      <c r="F30" s="142"/>
      <c r="G30" s="142"/>
      <c r="H30" s="142"/>
      <c r="I30" s="143"/>
      <c r="J30" s="144"/>
      <c r="K30" s="145"/>
      <c r="L30" s="145"/>
      <c r="M30" s="145"/>
      <c r="N30" s="146"/>
      <c r="O30" s="141" t="str">
        <f>CONCATENATE(AB39,"-",AD39)</f>
        <v>3-0</v>
      </c>
      <c r="P30" s="142"/>
      <c r="Q30" s="142"/>
      <c r="R30" s="142"/>
      <c r="S30" s="143"/>
      <c r="T30" s="141" t="str">
        <f>CONCATENATE(AB36,"-",AD36)</f>
        <v>3-0</v>
      </c>
      <c r="U30" s="142"/>
      <c r="V30" s="142"/>
      <c r="W30" s="142"/>
      <c r="X30" s="143"/>
      <c r="Y30" s="147" t="str">
        <f>CONCATENATE(AF36+AF39+AH41,"-",AH36+AH39+AF41)</f>
        <v>3-0</v>
      </c>
      <c r="Z30" s="148"/>
      <c r="AA30" s="148"/>
      <c r="AB30" s="148"/>
      <c r="AC30" s="149"/>
      <c r="AD30" s="147" t="str">
        <f>CONCATENATE(AB36+AB39+AD41,"-",AD36+AD39+AB41)</f>
        <v>9-0</v>
      </c>
      <c r="AE30" s="148"/>
      <c r="AF30" s="148"/>
      <c r="AG30" s="148"/>
      <c r="AH30" s="149"/>
      <c r="AI30" s="70">
        <v>1</v>
      </c>
    </row>
    <row r="31" spans="1:35" ht="14.25" customHeight="1">
      <c r="A31" s="20">
        <v>19</v>
      </c>
      <c r="B31" s="30">
        <v>3</v>
      </c>
      <c r="C31" s="36"/>
      <c r="D31" s="14" t="str">
        <f>IF(A31=0,"",INDEX(Nimet!$A$2:$D$251,A31,4))</f>
        <v>Storbacka Victor, KoKu</v>
      </c>
      <c r="E31" s="141" t="str">
        <f>CONCATENATE(AD35,"-",AB35)</f>
        <v>2-1</v>
      </c>
      <c r="F31" s="142"/>
      <c r="G31" s="142"/>
      <c r="H31" s="142"/>
      <c r="I31" s="143"/>
      <c r="J31" s="141" t="str">
        <f>CONCATENATE(AD39,"-",AB39)</f>
        <v>0-3</v>
      </c>
      <c r="K31" s="142"/>
      <c r="L31" s="142"/>
      <c r="M31" s="142"/>
      <c r="N31" s="143"/>
      <c r="O31" s="144"/>
      <c r="P31" s="145"/>
      <c r="Q31" s="145"/>
      <c r="R31" s="145"/>
      <c r="S31" s="146"/>
      <c r="T31" s="141" t="str">
        <f>CONCATENATE(AB42,"-",AD42)</f>
        <v>3-0</v>
      </c>
      <c r="U31" s="142"/>
      <c r="V31" s="142"/>
      <c r="W31" s="142"/>
      <c r="X31" s="143"/>
      <c r="Y31" s="147" t="str">
        <f>CONCATENATE(AH35+AH39+AF42,"-",AF35+AF39+AH42)</f>
        <v>2-1</v>
      </c>
      <c r="Z31" s="148"/>
      <c r="AA31" s="148"/>
      <c r="AB31" s="148"/>
      <c r="AC31" s="149"/>
      <c r="AD31" s="147" t="str">
        <f>CONCATENATE(AD35+AD39+AB42,"-",AB35+AB39+AD42)</f>
        <v>5-4</v>
      </c>
      <c r="AE31" s="148"/>
      <c r="AF31" s="148"/>
      <c r="AG31" s="148"/>
      <c r="AH31" s="149"/>
      <c r="AI31" s="70">
        <v>2</v>
      </c>
    </row>
    <row r="32" spans="1:35" ht="14.25" customHeight="1">
      <c r="A32" s="20">
        <v>23</v>
      </c>
      <c r="B32" s="30">
        <v>4</v>
      </c>
      <c r="C32" s="36"/>
      <c r="D32" s="14" t="str">
        <f>IF(A32=0,"",INDEX(Nimet!$A$2:$D$251,A32,4))</f>
        <v>Lindroos Sisu, Kurvi</v>
      </c>
      <c r="E32" s="141" t="str">
        <f>CONCATENATE(AD38,"-",AB38)</f>
        <v>0-3</v>
      </c>
      <c r="F32" s="142"/>
      <c r="G32" s="142"/>
      <c r="H32" s="142"/>
      <c r="I32" s="143"/>
      <c r="J32" s="141" t="str">
        <f>CONCATENATE(AD36,"-",AB36)</f>
        <v>0-3</v>
      </c>
      <c r="K32" s="142"/>
      <c r="L32" s="142"/>
      <c r="M32" s="142"/>
      <c r="N32" s="143"/>
      <c r="O32" s="141" t="str">
        <f>CONCATENATE(AD42,"-",AB42)</f>
        <v>0-3</v>
      </c>
      <c r="P32" s="142"/>
      <c r="Q32" s="142"/>
      <c r="R32" s="142"/>
      <c r="S32" s="143"/>
      <c r="T32" s="144"/>
      <c r="U32" s="145"/>
      <c r="V32" s="145"/>
      <c r="W32" s="145"/>
      <c r="X32" s="146"/>
      <c r="Y32" s="147" t="str">
        <f>CONCATENATE(AH36+AH38+AH42,"-",AF36+AF38+AF42)</f>
        <v>0-3</v>
      </c>
      <c r="Z32" s="148"/>
      <c r="AA32" s="148"/>
      <c r="AB32" s="148"/>
      <c r="AC32" s="149"/>
      <c r="AD32" s="147" t="str">
        <f>CONCATENATE(AD36+AD38+AD42,"-",AB36+AB38+AB42)</f>
        <v>0-9</v>
      </c>
      <c r="AE32" s="148"/>
      <c r="AF32" s="148"/>
      <c r="AG32" s="148"/>
      <c r="AH32" s="149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Klockars Isak, KoKu  -  Storbacka Victor, KoKu</v>
      </c>
      <c r="G35" s="65">
        <v>12</v>
      </c>
      <c r="H35" s="71" t="s">
        <v>27</v>
      </c>
      <c r="I35" s="66">
        <v>10</v>
      </c>
      <c r="J35" s="72"/>
      <c r="K35" s="65">
        <v>8</v>
      </c>
      <c r="L35" s="71" t="s">
        <v>27</v>
      </c>
      <c r="M35" s="66">
        <v>11</v>
      </c>
      <c r="N35" s="72"/>
      <c r="O35" s="65">
        <v>5</v>
      </c>
      <c r="P35" s="71" t="s">
        <v>27</v>
      </c>
      <c r="Q35" s="66">
        <v>11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1</v>
      </c>
      <c r="AC35" s="75" t="s">
        <v>27</v>
      </c>
      <c r="AD35" s="76">
        <f>IF($G35-$I35&lt;0,1,0)+IF($K35-$M35&lt;0,1,0)+IF($O35-$Q35&lt;0,1,0)+IF($S35-$U35&lt;0,1,0)+IF($W35-$Y35&lt;0,1,0)</f>
        <v>2</v>
      </c>
      <c r="AE35" s="77"/>
      <c r="AF35" s="78">
        <f>IF($AB35-$AD35&gt;0,1,0)</f>
        <v>0</v>
      </c>
      <c r="AG35" s="67" t="s">
        <v>27</v>
      </c>
      <c r="AH35" s="79">
        <f>IF($AB35-$AD35&lt;0,1,0)</f>
        <v>1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Taavela Juuso, Por-83  -  Lindroos Sisu, Kurvi</v>
      </c>
      <c r="G36" s="93">
        <v>11</v>
      </c>
      <c r="H36" s="81" t="s">
        <v>27</v>
      </c>
      <c r="I36" s="94">
        <v>0</v>
      </c>
      <c r="J36" s="72"/>
      <c r="K36" s="65">
        <v>11</v>
      </c>
      <c r="L36" s="71" t="s">
        <v>27</v>
      </c>
      <c r="M36" s="66">
        <v>3</v>
      </c>
      <c r="N36" s="72"/>
      <c r="O36" s="65">
        <v>11</v>
      </c>
      <c r="P36" s="71" t="s">
        <v>27</v>
      </c>
      <c r="Q36" s="66">
        <v>4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Klockars Isak, KoKu  -  Lindroos Sisu, Kurvi</v>
      </c>
      <c r="G38" s="65">
        <v>11</v>
      </c>
      <c r="H38" s="71" t="s">
        <v>27</v>
      </c>
      <c r="I38" s="66">
        <v>2</v>
      </c>
      <c r="J38" s="72"/>
      <c r="K38" s="65">
        <v>11</v>
      </c>
      <c r="L38" s="71" t="s">
        <v>27</v>
      </c>
      <c r="M38" s="66">
        <v>2</v>
      </c>
      <c r="N38" s="72"/>
      <c r="O38" s="65">
        <v>11</v>
      </c>
      <c r="P38" s="71" t="s">
        <v>27</v>
      </c>
      <c r="Q38" s="66">
        <v>3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Taavela Juuso, Por-83  -  Storbacka Victor, KoKu</v>
      </c>
      <c r="G39" s="65">
        <v>11</v>
      </c>
      <c r="H39" s="71" t="s">
        <v>27</v>
      </c>
      <c r="I39" s="66">
        <v>6</v>
      </c>
      <c r="J39" s="72"/>
      <c r="K39" s="65">
        <v>11</v>
      </c>
      <c r="L39" s="71" t="s">
        <v>27</v>
      </c>
      <c r="M39" s="66">
        <v>4</v>
      </c>
      <c r="N39" s="72"/>
      <c r="O39" s="65">
        <v>11</v>
      </c>
      <c r="P39" s="71" t="s">
        <v>27</v>
      </c>
      <c r="Q39" s="66">
        <v>4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Klockars Isak, KoKu  -  Taavela Juuso, Por-83</v>
      </c>
      <c r="G41" s="65">
        <v>10</v>
      </c>
      <c r="H41" s="71" t="s">
        <v>27</v>
      </c>
      <c r="I41" s="66">
        <v>12</v>
      </c>
      <c r="J41" s="72"/>
      <c r="K41" s="65">
        <v>4</v>
      </c>
      <c r="L41" s="71" t="s">
        <v>27</v>
      </c>
      <c r="M41" s="66">
        <v>11</v>
      </c>
      <c r="N41" s="72"/>
      <c r="O41" s="65">
        <v>3</v>
      </c>
      <c r="P41" s="71" t="s">
        <v>27</v>
      </c>
      <c r="Q41" s="66">
        <v>11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Storbacka Victor, KoKu  -  Lindroos Sisu, Kurvi</v>
      </c>
      <c r="G42" s="65">
        <v>11</v>
      </c>
      <c r="H42" s="71" t="s">
        <v>27</v>
      </c>
      <c r="I42" s="66">
        <v>2</v>
      </c>
      <c r="J42" s="72"/>
      <c r="K42" s="65">
        <v>11</v>
      </c>
      <c r="L42" s="71" t="s">
        <v>27</v>
      </c>
      <c r="M42" s="66">
        <v>3</v>
      </c>
      <c r="N42" s="72"/>
      <c r="O42" s="65">
        <v>11</v>
      </c>
      <c r="P42" s="71" t="s">
        <v>27</v>
      </c>
      <c r="Q42" s="66">
        <v>2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9:AC9"/>
    <mergeCell ref="AD9:AH9"/>
    <mergeCell ref="Y10:AC10"/>
    <mergeCell ref="AD10:AH10"/>
    <mergeCell ref="O9:S9"/>
    <mergeCell ref="T9:X9"/>
    <mergeCell ref="E9:I9"/>
    <mergeCell ref="J9:N9"/>
    <mergeCell ref="E10:I10"/>
    <mergeCell ref="J10:N10"/>
    <mergeCell ref="E11:I11"/>
    <mergeCell ref="J11:N11"/>
    <mergeCell ref="O11:S11"/>
    <mergeCell ref="T11:X11"/>
    <mergeCell ref="O10:S10"/>
    <mergeCell ref="T10:X10"/>
    <mergeCell ref="E12:I12"/>
    <mergeCell ref="J12:N12"/>
    <mergeCell ref="O12:S12"/>
    <mergeCell ref="T12:X12"/>
    <mergeCell ref="E13:I13"/>
    <mergeCell ref="J13:N13"/>
    <mergeCell ref="O13:S13"/>
    <mergeCell ref="T13:X13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29:I29"/>
    <mergeCell ref="J29:N29"/>
    <mergeCell ref="O29:S29"/>
    <mergeCell ref="T29:X29"/>
    <mergeCell ref="Y28:AC28"/>
    <mergeCell ref="AD28:AH28"/>
    <mergeCell ref="Y29:AC29"/>
    <mergeCell ref="AD29:AH29"/>
    <mergeCell ref="E30:I30"/>
    <mergeCell ref="J30:N30"/>
    <mergeCell ref="E31:I31"/>
    <mergeCell ref="J31:N31"/>
    <mergeCell ref="O31:S31"/>
    <mergeCell ref="T31:X31"/>
    <mergeCell ref="O30:S30"/>
    <mergeCell ref="T30:X30"/>
    <mergeCell ref="E32:I32"/>
    <mergeCell ref="J32:N32"/>
    <mergeCell ref="O32:S32"/>
    <mergeCell ref="T32:X32"/>
    <mergeCell ref="Y30:AC30"/>
    <mergeCell ref="AD30:AH30"/>
    <mergeCell ref="Y32:AC32"/>
    <mergeCell ref="AD32:AH32"/>
    <mergeCell ref="Y31:AC31"/>
    <mergeCell ref="AD31:AH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G24" sqref="G2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99</v>
      </c>
    </row>
    <row r="2" ht="15" customHeight="1">
      <c r="D2" s="10" t="s">
        <v>100</v>
      </c>
    </row>
    <row r="3" spans="4:8" ht="15" customHeight="1">
      <c r="D3" s="9"/>
      <c r="G3" s="22"/>
      <c r="H3" s="3"/>
    </row>
    <row r="4" spans="4:7" ht="15" customHeight="1">
      <c r="D4" s="10" t="s">
        <v>46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26</v>
      </c>
      <c r="D9" s="49">
        <v>1</v>
      </c>
      <c r="E9" s="44" t="s">
        <v>72</v>
      </c>
      <c r="F9" s="5" t="str">
        <f>IF(C9=0,"",INDEX(Nimet!$A$2:$D$251,C9,4))</f>
        <v>Mattila Matias, Por-83</v>
      </c>
      <c r="G9" s="136" t="s">
        <v>90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37"/>
      <c r="H10" s="127" t="s">
        <v>106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133" t="s">
        <v>63</v>
      </c>
      <c r="H11" s="128" t="s">
        <v>107</v>
      </c>
      <c r="I11" s="23"/>
      <c r="J11" s="6"/>
    </row>
    <row r="12" spans="3:10" ht="14.25" customHeight="1">
      <c r="C12" s="20">
        <v>19</v>
      </c>
      <c r="D12" s="50">
        <v>4</v>
      </c>
      <c r="E12" s="45" t="s">
        <v>71</v>
      </c>
      <c r="F12" s="4" t="str">
        <f>IF(C12=0,"",INDEX(Nimet!$A$2:$D$251,C12,4))</f>
        <v>Storbacka Victor, KoKu</v>
      </c>
      <c r="G12" s="138"/>
      <c r="H12" s="25"/>
      <c r="I12" s="127" t="s">
        <v>92</v>
      </c>
      <c r="J12" s="6"/>
    </row>
    <row r="13" spans="3:10" ht="14.25" customHeight="1">
      <c r="C13" s="20">
        <v>6</v>
      </c>
      <c r="D13" s="49">
        <v>5</v>
      </c>
      <c r="E13" s="44" t="s">
        <v>73</v>
      </c>
      <c r="F13" s="5" t="str">
        <f>IF(C13=0,"",INDEX(Nimet!$A$2:$D$251,C13,4))</f>
        <v>Forsman Jonathan, KoKu</v>
      </c>
      <c r="G13" s="136" t="s">
        <v>57</v>
      </c>
      <c r="H13" s="25"/>
      <c r="I13" s="131" t="s">
        <v>110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37"/>
      <c r="H14" s="129" t="s">
        <v>92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133" t="s">
        <v>92</v>
      </c>
      <c r="H15" s="130" t="s">
        <v>109</v>
      </c>
      <c r="I15" s="23"/>
      <c r="J15" s="6"/>
    </row>
    <row r="16" spans="3:10" ht="14.25" customHeight="1">
      <c r="C16" s="20">
        <v>27</v>
      </c>
      <c r="D16" s="50">
        <v>8</v>
      </c>
      <c r="E16" s="45" t="s">
        <v>74</v>
      </c>
      <c r="F16" s="4" t="str">
        <f>IF(C16=0,"",INDEX(Nimet!$A$2:$D$251,C16,4))</f>
        <v>Taavela Juuso, Por-83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0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99</v>
      </c>
      <c r="Y1" s="19" t="s">
        <v>28</v>
      </c>
      <c r="AE1" s="19"/>
      <c r="AF1" s="19"/>
      <c r="AG1" s="19"/>
      <c r="AH1" s="19"/>
    </row>
    <row r="2" spans="2:37" ht="18">
      <c r="B2" s="10" t="s">
        <v>100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47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102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47">
        <v>1</v>
      </c>
      <c r="F9" s="148"/>
      <c r="G9" s="148"/>
      <c r="H9" s="148"/>
      <c r="I9" s="149"/>
      <c r="J9" s="147">
        <v>2</v>
      </c>
      <c r="K9" s="148"/>
      <c r="L9" s="148"/>
      <c r="M9" s="148"/>
      <c r="N9" s="149"/>
      <c r="O9" s="147">
        <v>3</v>
      </c>
      <c r="P9" s="148"/>
      <c r="Q9" s="148"/>
      <c r="R9" s="148"/>
      <c r="S9" s="149"/>
      <c r="T9" s="147">
        <v>4</v>
      </c>
      <c r="U9" s="148"/>
      <c r="V9" s="148"/>
      <c r="W9" s="148"/>
      <c r="X9" s="149"/>
      <c r="Y9" s="147" t="s">
        <v>0</v>
      </c>
      <c r="Z9" s="148"/>
      <c r="AA9" s="148"/>
      <c r="AB9" s="148"/>
      <c r="AC9" s="149"/>
      <c r="AD9" s="147" t="s">
        <v>1</v>
      </c>
      <c r="AE9" s="148"/>
      <c r="AF9" s="148"/>
      <c r="AG9" s="148"/>
      <c r="AH9" s="149"/>
      <c r="AI9" s="29" t="s">
        <v>2</v>
      </c>
    </row>
    <row r="10" spans="1:35" ht="14.25" customHeight="1">
      <c r="A10" s="20">
        <v>14</v>
      </c>
      <c r="B10" s="30">
        <v>1</v>
      </c>
      <c r="C10" s="36">
        <v>1223</v>
      </c>
      <c r="D10" s="14" t="str">
        <f>IF(A10=0,"",INDEX(Nimet!$A$2:$D$251,A10,4))</f>
        <v>Leskinen Janne, KoKu</v>
      </c>
      <c r="E10" s="144"/>
      <c r="F10" s="145"/>
      <c r="G10" s="145"/>
      <c r="H10" s="145"/>
      <c r="I10" s="146"/>
      <c r="J10" s="141" t="str">
        <f>CONCATENATE(AB22,"-",AD22)</f>
        <v>3-0</v>
      </c>
      <c r="K10" s="142"/>
      <c r="L10" s="142"/>
      <c r="M10" s="142"/>
      <c r="N10" s="143"/>
      <c r="O10" s="141" t="str">
        <f>CONCATENATE(AB16,"-",AD16)</f>
        <v>1-2</v>
      </c>
      <c r="P10" s="142"/>
      <c r="Q10" s="142"/>
      <c r="R10" s="142"/>
      <c r="S10" s="143"/>
      <c r="T10" s="141" t="str">
        <f>CONCATENATE(AB19,"-",AD19)</f>
        <v>0-0</v>
      </c>
      <c r="U10" s="142"/>
      <c r="V10" s="142"/>
      <c r="W10" s="142"/>
      <c r="X10" s="143"/>
      <c r="Y10" s="147" t="str">
        <f>CONCATENATE(AF16+AF19+AF22,"-",AH16+AH19+AH22)</f>
        <v>1-1</v>
      </c>
      <c r="Z10" s="148"/>
      <c r="AA10" s="148"/>
      <c r="AB10" s="148"/>
      <c r="AC10" s="149"/>
      <c r="AD10" s="147" t="str">
        <f>CONCATENATE(AB16+AB19+AB22,"-",AD16+AD19+AD22)</f>
        <v>4-2</v>
      </c>
      <c r="AE10" s="148"/>
      <c r="AF10" s="148"/>
      <c r="AG10" s="148"/>
      <c r="AH10" s="149"/>
      <c r="AI10" s="70">
        <v>2</v>
      </c>
    </row>
    <row r="11" spans="1:35" ht="14.25" customHeight="1">
      <c r="A11" s="20">
        <v>25</v>
      </c>
      <c r="B11" s="30">
        <v>2</v>
      </c>
      <c r="C11" s="36">
        <v>992</v>
      </c>
      <c r="D11" s="14" t="str">
        <f>IF(A11=0,"",INDEX(Nimet!$A$2:$D$251,A11,4))</f>
        <v>Ravila Esko, Kurvi</v>
      </c>
      <c r="E11" s="141" t="str">
        <f>CONCATENATE(AD22,"-",AB22)</f>
        <v>0-3</v>
      </c>
      <c r="F11" s="142"/>
      <c r="G11" s="142"/>
      <c r="H11" s="142"/>
      <c r="I11" s="143"/>
      <c r="J11" s="144"/>
      <c r="K11" s="145"/>
      <c r="L11" s="145"/>
      <c r="M11" s="145"/>
      <c r="N11" s="146"/>
      <c r="O11" s="141" t="str">
        <f>CONCATENATE(AB20,"-",AD20)</f>
        <v>0-3</v>
      </c>
      <c r="P11" s="142"/>
      <c r="Q11" s="142"/>
      <c r="R11" s="142"/>
      <c r="S11" s="143"/>
      <c r="T11" s="141" t="str">
        <f>CONCATENATE(AB17,"-",AD17)</f>
        <v>0-0</v>
      </c>
      <c r="U11" s="142"/>
      <c r="V11" s="142"/>
      <c r="W11" s="142"/>
      <c r="X11" s="143"/>
      <c r="Y11" s="147" t="str">
        <f>CONCATENATE(AF17+AF20+AH22,"-",AH17+AH20+AF22)</f>
        <v>0-2</v>
      </c>
      <c r="Z11" s="148"/>
      <c r="AA11" s="148"/>
      <c r="AB11" s="148"/>
      <c r="AC11" s="149"/>
      <c r="AD11" s="147" t="str">
        <f>CONCATENATE(AB17+AB20+AD22,"-",AD17+AD20+AB22)</f>
        <v>0-6</v>
      </c>
      <c r="AE11" s="148"/>
      <c r="AF11" s="148"/>
      <c r="AG11" s="148"/>
      <c r="AH11" s="149"/>
      <c r="AI11" s="70">
        <v>3</v>
      </c>
    </row>
    <row r="12" spans="1:35" ht="14.25" customHeight="1">
      <c r="A12" s="20">
        <v>28</v>
      </c>
      <c r="B12" s="30">
        <v>3</v>
      </c>
      <c r="C12" s="36"/>
      <c r="D12" s="14" t="str">
        <f>IF(A12=0,"",INDEX(Nimet!$A$2:$D$251,A12,4))</f>
        <v>Taavela Petri, Por-83</v>
      </c>
      <c r="E12" s="141" t="str">
        <f>CONCATENATE(AD16,"-",AB16)</f>
        <v>2-1</v>
      </c>
      <c r="F12" s="142"/>
      <c r="G12" s="142"/>
      <c r="H12" s="142"/>
      <c r="I12" s="143"/>
      <c r="J12" s="141" t="str">
        <f>CONCATENATE(AD20,"-",AB20)</f>
        <v>3-0</v>
      </c>
      <c r="K12" s="142"/>
      <c r="L12" s="142"/>
      <c r="M12" s="142"/>
      <c r="N12" s="143"/>
      <c r="O12" s="144"/>
      <c r="P12" s="145"/>
      <c r="Q12" s="145"/>
      <c r="R12" s="145"/>
      <c r="S12" s="146"/>
      <c r="T12" s="141" t="str">
        <f>CONCATENATE(AB23,"-",AD23)</f>
        <v>0-0</v>
      </c>
      <c r="U12" s="142"/>
      <c r="V12" s="142"/>
      <c r="W12" s="142"/>
      <c r="X12" s="143"/>
      <c r="Y12" s="147" t="str">
        <f>CONCATENATE(AH16+AH20+AF23,"-",AF16+AF20+AH23)</f>
        <v>2-0</v>
      </c>
      <c r="Z12" s="148"/>
      <c r="AA12" s="148"/>
      <c r="AB12" s="148"/>
      <c r="AC12" s="149"/>
      <c r="AD12" s="147" t="str">
        <f>CONCATENATE(AD16+AD20+AB23,"-",AB16+AB20+AD23)</f>
        <v>5-1</v>
      </c>
      <c r="AE12" s="148"/>
      <c r="AF12" s="148"/>
      <c r="AG12" s="148"/>
      <c r="AH12" s="149"/>
      <c r="AI12" s="70">
        <v>1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41" t="str">
        <f>CONCATENATE(AD19,"-",AB19)</f>
        <v>0-0</v>
      </c>
      <c r="F13" s="142"/>
      <c r="G13" s="142"/>
      <c r="H13" s="142"/>
      <c r="I13" s="143"/>
      <c r="J13" s="141" t="str">
        <f>CONCATENATE(AD17,"-",AB17)</f>
        <v>0-0</v>
      </c>
      <c r="K13" s="142"/>
      <c r="L13" s="142"/>
      <c r="M13" s="142"/>
      <c r="N13" s="143"/>
      <c r="O13" s="141" t="str">
        <f>CONCATENATE(AD23,"-",AB23)</f>
        <v>0-0</v>
      </c>
      <c r="P13" s="142"/>
      <c r="Q13" s="142"/>
      <c r="R13" s="142"/>
      <c r="S13" s="143"/>
      <c r="T13" s="144"/>
      <c r="U13" s="145"/>
      <c r="V13" s="145"/>
      <c r="W13" s="145"/>
      <c r="X13" s="146"/>
      <c r="Y13" s="147" t="str">
        <f>CONCATENATE(AH17+AH19+AH23,"-",AF17+AF19+AF23)</f>
        <v>0-0</v>
      </c>
      <c r="Z13" s="148"/>
      <c r="AA13" s="148"/>
      <c r="AB13" s="148"/>
      <c r="AC13" s="149"/>
      <c r="AD13" s="147" t="str">
        <f>CONCATENATE(AD17+AD19+AD23,"-",AB17+AB19+AB23)</f>
        <v>0-0</v>
      </c>
      <c r="AE13" s="148"/>
      <c r="AF13" s="148"/>
      <c r="AG13" s="148"/>
      <c r="AH13" s="149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43</v>
      </c>
      <c r="AK15" s="11"/>
    </row>
    <row r="16" spans="1:40" ht="14.25" customHeight="1">
      <c r="A16" s="15" t="s">
        <v>12</v>
      </c>
      <c r="B16" s="1" t="str">
        <f>CONCATENATE(D10,"  -  ",D12)</f>
        <v>Leskinen Janne, KoKu  -  Taavela Petri, Por-83</v>
      </c>
      <c r="G16" s="65">
        <v>11</v>
      </c>
      <c r="H16" s="71" t="s">
        <v>27</v>
      </c>
      <c r="I16" s="66">
        <v>5</v>
      </c>
      <c r="J16" s="72"/>
      <c r="K16" s="65">
        <v>9</v>
      </c>
      <c r="L16" s="71" t="s">
        <v>27</v>
      </c>
      <c r="M16" s="66">
        <v>11</v>
      </c>
      <c r="N16" s="72"/>
      <c r="O16" s="65">
        <v>8</v>
      </c>
      <c r="P16" s="71" t="s">
        <v>27</v>
      </c>
      <c r="Q16" s="66">
        <v>11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1</v>
      </c>
      <c r="AC16" s="75" t="s">
        <v>27</v>
      </c>
      <c r="AD16" s="76">
        <f>IF($G16-$I16&lt;0,1,0)+IF($K16-$M16&lt;0,1,0)+IF($O16-$Q16&lt;0,1,0)+IF($S16-$U16&lt;0,1,0)+IF($W16-$Y16&lt;0,1,0)</f>
        <v>2</v>
      </c>
      <c r="AE16" s="77"/>
      <c r="AF16" s="78">
        <f>IF($AB16-$AD16&gt;0,1,0)</f>
        <v>0</v>
      </c>
      <c r="AG16" s="67" t="s">
        <v>27</v>
      </c>
      <c r="AH16" s="79">
        <f>IF($AB16-$AD16&lt;0,1,0)</f>
        <v>1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Ravila Esko, Kurvi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Leskinen Janne, KoKu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Ravila Esko, Kurvi  -  Taavela Petri, Por-83</v>
      </c>
      <c r="G20" s="65">
        <v>5</v>
      </c>
      <c r="H20" s="71" t="s">
        <v>27</v>
      </c>
      <c r="I20" s="66">
        <v>11</v>
      </c>
      <c r="J20" s="72"/>
      <c r="K20" s="65">
        <v>5</v>
      </c>
      <c r="L20" s="71" t="s">
        <v>27</v>
      </c>
      <c r="M20" s="66">
        <v>11</v>
      </c>
      <c r="N20" s="72"/>
      <c r="O20" s="65">
        <v>5</v>
      </c>
      <c r="P20" s="71" t="s">
        <v>27</v>
      </c>
      <c r="Q20" s="66">
        <v>11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Leskinen Janne, KoKu  -  Ravila Esko, Kurvi</v>
      </c>
      <c r="G22" s="65">
        <v>11</v>
      </c>
      <c r="H22" s="71" t="s">
        <v>27</v>
      </c>
      <c r="I22" s="66">
        <v>2</v>
      </c>
      <c r="J22" s="72"/>
      <c r="K22" s="65">
        <v>11</v>
      </c>
      <c r="L22" s="71" t="s">
        <v>27</v>
      </c>
      <c r="M22" s="66">
        <v>6</v>
      </c>
      <c r="N22" s="72"/>
      <c r="O22" s="65">
        <v>11</v>
      </c>
      <c r="P22" s="71" t="s">
        <v>27</v>
      </c>
      <c r="Q22" s="66">
        <v>9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Taavela Petri, Por-83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47">
        <v>1</v>
      </c>
      <c r="F28" s="148"/>
      <c r="G28" s="148"/>
      <c r="H28" s="148"/>
      <c r="I28" s="149"/>
      <c r="J28" s="147">
        <v>2</v>
      </c>
      <c r="K28" s="148"/>
      <c r="L28" s="148"/>
      <c r="M28" s="148"/>
      <c r="N28" s="149"/>
      <c r="O28" s="147">
        <v>3</v>
      </c>
      <c r="P28" s="148"/>
      <c r="Q28" s="148"/>
      <c r="R28" s="148"/>
      <c r="S28" s="149"/>
      <c r="T28" s="147">
        <v>4</v>
      </c>
      <c r="U28" s="148"/>
      <c r="V28" s="148"/>
      <c r="W28" s="148"/>
      <c r="X28" s="149"/>
      <c r="Y28" s="147" t="s">
        <v>0</v>
      </c>
      <c r="Z28" s="148"/>
      <c r="AA28" s="148"/>
      <c r="AB28" s="148"/>
      <c r="AC28" s="149"/>
      <c r="AD28" s="147" t="s">
        <v>1</v>
      </c>
      <c r="AE28" s="148"/>
      <c r="AF28" s="148"/>
      <c r="AG28" s="148"/>
      <c r="AH28" s="149"/>
      <c r="AI28" s="29" t="s">
        <v>2</v>
      </c>
    </row>
    <row r="29" spans="1:35" ht="14.25" customHeight="1">
      <c r="A29" s="20">
        <v>27</v>
      </c>
      <c r="B29" s="30">
        <v>1</v>
      </c>
      <c r="C29" s="36">
        <v>1142</v>
      </c>
      <c r="D29" s="14" t="str">
        <f>IF(A29=0,"",INDEX(Nimet!$A$2:$D$251,A29,4))</f>
        <v>Taavela Juuso, Por-83</v>
      </c>
      <c r="E29" s="144"/>
      <c r="F29" s="145"/>
      <c r="G29" s="145"/>
      <c r="H29" s="145"/>
      <c r="I29" s="146"/>
      <c r="J29" s="141" t="str">
        <f>CONCATENATE(AB41,"-",AD41)</f>
        <v>3-0</v>
      </c>
      <c r="K29" s="142"/>
      <c r="L29" s="142"/>
      <c r="M29" s="142"/>
      <c r="N29" s="143"/>
      <c r="O29" s="141" t="str">
        <f>CONCATENATE(AB35,"-",AD35)</f>
        <v>3-0</v>
      </c>
      <c r="P29" s="142"/>
      <c r="Q29" s="142"/>
      <c r="R29" s="142"/>
      <c r="S29" s="143"/>
      <c r="T29" s="141" t="str">
        <f>CONCATENATE(AB38,"-",AD38)</f>
        <v>3-0</v>
      </c>
      <c r="U29" s="142"/>
      <c r="V29" s="142"/>
      <c r="W29" s="142"/>
      <c r="X29" s="143"/>
      <c r="Y29" s="147" t="str">
        <f>CONCATENATE(AF35+AF38+AF41,"-",AH35+AH38+AH41)</f>
        <v>3-0</v>
      </c>
      <c r="Z29" s="148"/>
      <c r="AA29" s="148"/>
      <c r="AB29" s="148"/>
      <c r="AC29" s="149"/>
      <c r="AD29" s="147" t="str">
        <f>CONCATENATE(AB35+AB38+AB41,"-",AD35+AD38+AD41)</f>
        <v>9-0</v>
      </c>
      <c r="AE29" s="148"/>
      <c r="AF29" s="148"/>
      <c r="AG29" s="148"/>
      <c r="AH29" s="149"/>
      <c r="AI29" s="70">
        <v>1</v>
      </c>
    </row>
    <row r="30" spans="1:35" ht="14.25" customHeight="1">
      <c r="A30" s="20">
        <v>33</v>
      </c>
      <c r="B30" s="30">
        <v>2</v>
      </c>
      <c r="C30" s="36">
        <v>971</v>
      </c>
      <c r="D30" s="14" t="str">
        <f>IF(A30=0,"",INDEX(Nimet!$A$2:$D$251,A30,4))</f>
        <v>Julmala Juha, SeSi</v>
      </c>
      <c r="E30" s="141" t="str">
        <f>CONCATENATE(AD41,"-",AB41)</f>
        <v>0-3</v>
      </c>
      <c r="F30" s="142"/>
      <c r="G30" s="142"/>
      <c r="H30" s="142"/>
      <c r="I30" s="143"/>
      <c r="J30" s="144"/>
      <c r="K30" s="145"/>
      <c r="L30" s="145"/>
      <c r="M30" s="145"/>
      <c r="N30" s="146"/>
      <c r="O30" s="141" t="str">
        <f>CONCATENATE(AB39,"-",AD39)</f>
        <v>1-2</v>
      </c>
      <c r="P30" s="142"/>
      <c r="Q30" s="142"/>
      <c r="R30" s="142"/>
      <c r="S30" s="143"/>
      <c r="T30" s="141" t="str">
        <f>CONCATENATE(AB36,"-",AD36)</f>
        <v>1-2</v>
      </c>
      <c r="U30" s="142"/>
      <c r="V30" s="142"/>
      <c r="W30" s="142"/>
      <c r="X30" s="143"/>
      <c r="Y30" s="147" t="str">
        <f>CONCATENATE(AF36+AF39+AH41,"-",AH36+AH39+AF41)</f>
        <v>0-3</v>
      </c>
      <c r="Z30" s="148"/>
      <c r="AA30" s="148"/>
      <c r="AB30" s="148"/>
      <c r="AC30" s="149"/>
      <c r="AD30" s="147" t="str">
        <f>CONCATENATE(AB36+AB39+AD41,"-",AD36+AD39+AB41)</f>
        <v>2-7</v>
      </c>
      <c r="AE30" s="148"/>
      <c r="AF30" s="148"/>
      <c r="AG30" s="148"/>
      <c r="AH30" s="149"/>
      <c r="AI30" s="70">
        <v>4</v>
      </c>
    </row>
    <row r="31" spans="1:35" ht="14.25" customHeight="1">
      <c r="A31" s="20">
        <v>2</v>
      </c>
      <c r="B31" s="30">
        <v>3</v>
      </c>
      <c r="C31" s="36"/>
      <c r="D31" s="14" t="str">
        <f>IF(A31=0,"",INDEX(Nimet!$A$2:$D$251,A31,4))</f>
        <v>Siltanen Juha, JuVo</v>
      </c>
      <c r="E31" s="141" t="str">
        <f>CONCATENATE(AD35,"-",AB35)</f>
        <v>0-3</v>
      </c>
      <c r="F31" s="142"/>
      <c r="G31" s="142"/>
      <c r="H31" s="142"/>
      <c r="I31" s="143"/>
      <c r="J31" s="141" t="str">
        <f>CONCATENATE(AD39,"-",AB39)</f>
        <v>2-1</v>
      </c>
      <c r="K31" s="142"/>
      <c r="L31" s="142"/>
      <c r="M31" s="142"/>
      <c r="N31" s="143"/>
      <c r="O31" s="144"/>
      <c r="P31" s="145"/>
      <c r="Q31" s="145"/>
      <c r="R31" s="145"/>
      <c r="S31" s="146"/>
      <c r="T31" s="141" t="str">
        <f>CONCATENATE(AB42,"-",AD42)</f>
        <v>0-2</v>
      </c>
      <c r="U31" s="142"/>
      <c r="V31" s="142"/>
      <c r="W31" s="142"/>
      <c r="X31" s="143"/>
      <c r="Y31" s="147" t="str">
        <f>CONCATENATE(AH35+AH39+AF42,"-",AF35+AF39+AH42)</f>
        <v>1-2</v>
      </c>
      <c r="Z31" s="148"/>
      <c r="AA31" s="148"/>
      <c r="AB31" s="148"/>
      <c r="AC31" s="149"/>
      <c r="AD31" s="147" t="str">
        <f>CONCATENATE(AD35+AD39+AB42,"-",AB35+AB39+AD42)</f>
        <v>2-6</v>
      </c>
      <c r="AE31" s="148"/>
      <c r="AF31" s="148"/>
      <c r="AG31" s="148"/>
      <c r="AH31" s="149"/>
      <c r="AI31" s="70">
        <v>3</v>
      </c>
    </row>
    <row r="32" spans="1:35" ht="14.25" customHeight="1">
      <c r="A32" s="20">
        <v>19</v>
      </c>
      <c r="B32" s="30">
        <v>4</v>
      </c>
      <c r="C32" s="36"/>
      <c r="D32" s="14" t="str">
        <f>IF(A32=0,"",INDEX(Nimet!$A$2:$D$251,A32,4))</f>
        <v>Storbacka Victor, KoKu</v>
      </c>
      <c r="E32" s="141" t="str">
        <f>CONCATENATE(AD38,"-",AB38)</f>
        <v>0-3</v>
      </c>
      <c r="F32" s="142"/>
      <c r="G32" s="142"/>
      <c r="H32" s="142"/>
      <c r="I32" s="143"/>
      <c r="J32" s="141" t="str">
        <f>CONCATENATE(AD36,"-",AB36)</f>
        <v>2-1</v>
      </c>
      <c r="K32" s="142"/>
      <c r="L32" s="142"/>
      <c r="M32" s="142"/>
      <c r="N32" s="143"/>
      <c r="O32" s="141" t="str">
        <f>CONCATENATE(AD42,"-",AB42)</f>
        <v>2-0</v>
      </c>
      <c r="P32" s="142"/>
      <c r="Q32" s="142"/>
      <c r="R32" s="142"/>
      <c r="S32" s="143"/>
      <c r="T32" s="144"/>
      <c r="U32" s="145"/>
      <c r="V32" s="145"/>
      <c r="W32" s="145"/>
      <c r="X32" s="146"/>
      <c r="Y32" s="147" t="str">
        <f>CONCATENATE(AH36+AH38+AH42,"-",AF36+AF38+AF42)</f>
        <v>2-1</v>
      </c>
      <c r="Z32" s="148"/>
      <c r="AA32" s="148"/>
      <c r="AB32" s="148"/>
      <c r="AC32" s="149"/>
      <c r="AD32" s="147" t="str">
        <f>CONCATENATE(AD36+AD38+AD42,"-",AB36+AB38+AB42)</f>
        <v>4-4</v>
      </c>
      <c r="AE32" s="148"/>
      <c r="AF32" s="148"/>
      <c r="AG32" s="148"/>
      <c r="AH32" s="149"/>
      <c r="AI32" s="70">
        <v>2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43</v>
      </c>
      <c r="AK34" s="11"/>
    </row>
    <row r="35" spans="1:40" ht="14.25" customHeight="1">
      <c r="A35" s="15" t="s">
        <v>12</v>
      </c>
      <c r="B35" s="1" t="str">
        <f>CONCATENATE(D29,"  -  ",D31)</f>
        <v>Taavela Juuso, Por-83  -  Siltanen Juha, JuVo</v>
      </c>
      <c r="G35" s="65">
        <v>11</v>
      </c>
      <c r="H35" s="71" t="s">
        <v>27</v>
      </c>
      <c r="I35" s="66">
        <v>3</v>
      </c>
      <c r="J35" s="72"/>
      <c r="K35" s="65">
        <v>11</v>
      </c>
      <c r="L35" s="71" t="s">
        <v>27</v>
      </c>
      <c r="M35" s="66">
        <v>3</v>
      </c>
      <c r="N35" s="72"/>
      <c r="O35" s="65">
        <v>11</v>
      </c>
      <c r="P35" s="71" t="s">
        <v>27</v>
      </c>
      <c r="Q35" s="66">
        <v>5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Julmala Juha, SeSi  -  Storbacka Victor, KoKu</v>
      </c>
      <c r="G36" s="93">
        <v>11</v>
      </c>
      <c r="H36" s="81" t="s">
        <v>27</v>
      </c>
      <c r="I36" s="94">
        <v>9</v>
      </c>
      <c r="J36" s="72"/>
      <c r="K36" s="65">
        <v>9</v>
      </c>
      <c r="L36" s="71" t="s">
        <v>27</v>
      </c>
      <c r="M36" s="66">
        <v>11</v>
      </c>
      <c r="N36" s="72"/>
      <c r="O36" s="65">
        <v>8</v>
      </c>
      <c r="P36" s="71" t="s">
        <v>27</v>
      </c>
      <c r="Q36" s="66">
        <v>11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1</v>
      </c>
      <c r="AC36" s="75" t="s">
        <v>27</v>
      </c>
      <c r="AD36" s="76">
        <f>IF($G36-$I36&lt;0,1,0)+IF($K36-$M36&lt;0,1,0)+IF($O36-$Q36&lt;0,1,0)+IF($S36-$U36&lt;0,1,0)+IF($W36-$Y36&lt;0,1,0)</f>
        <v>2</v>
      </c>
      <c r="AE36" s="77"/>
      <c r="AF36" s="78">
        <f>IF($AB36-$AD36&gt;0,1,0)</f>
        <v>0</v>
      </c>
      <c r="AG36" s="67" t="s">
        <v>27</v>
      </c>
      <c r="AH36" s="79">
        <f>IF($AB36-$AD36&lt;0,1,0)</f>
        <v>1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Taavela Juuso, Por-83  -  Storbacka Victor, KoKu</v>
      </c>
      <c r="G38" s="65">
        <v>11</v>
      </c>
      <c r="H38" s="71" t="s">
        <v>27</v>
      </c>
      <c r="I38" s="66">
        <v>9</v>
      </c>
      <c r="J38" s="72"/>
      <c r="K38" s="65">
        <v>11</v>
      </c>
      <c r="L38" s="71" t="s">
        <v>27</v>
      </c>
      <c r="M38" s="66">
        <v>7</v>
      </c>
      <c r="N38" s="72"/>
      <c r="O38" s="65">
        <v>11</v>
      </c>
      <c r="P38" s="71" t="s">
        <v>27</v>
      </c>
      <c r="Q38" s="66">
        <v>8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Julmala Juha, SeSi  -  Siltanen Juha, JuVo</v>
      </c>
      <c r="G39" s="65">
        <v>8</v>
      </c>
      <c r="H39" s="71" t="s">
        <v>27</v>
      </c>
      <c r="I39" s="66">
        <v>11</v>
      </c>
      <c r="J39" s="72"/>
      <c r="K39" s="65">
        <v>6</v>
      </c>
      <c r="L39" s="71" t="s">
        <v>27</v>
      </c>
      <c r="M39" s="66">
        <v>11</v>
      </c>
      <c r="N39" s="72"/>
      <c r="O39" s="65">
        <v>11</v>
      </c>
      <c r="P39" s="71" t="s">
        <v>27</v>
      </c>
      <c r="Q39" s="66">
        <v>7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1</v>
      </c>
      <c r="AC39" s="75" t="s">
        <v>27</v>
      </c>
      <c r="AD39" s="76">
        <f>IF($G39-$I39&lt;0,1,0)+IF($K39-$M39&lt;0,1,0)+IF($O39-$Q39&lt;0,1,0)+IF($S39-$U39&lt;0,1,0)+IF($W39-$Y39&lt;0,1,0)</f>
        <v>2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Taavela Juuso, Por-83  -  Julmala Juha, SeSi</v>
      </c>
      <c r="G41" s="65">
        <v>11</v>
      </c>
      <c r="H41" s="71" t="s">
        <v>27</v>
      </c>
      <c r="I41" s="66">
        <v>7</v>
      </c>
      <c r="J41" s="72"/>
      <c r="K41" s="65">
        <v>11</v>
      </c>
      <c r="L41" s="71" t="s">
        <v>27</v>
      </c>
      <c r="M41" s="66">
        <v>6</v>
      </c>
      <c r="N41" s="72"/>
      <c r="O41" s="65">
        <v>11</v>
      </c>
      <c r="P41" s="71" t="s">
        <v>27</v>
      </c>
      <c r="Q41" s="66">
        <v>2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Siltanen Juha, JuVo  -  Storbacka Victor, KoKu</v>
      </c>
      <c r="G42" s="65">
        <v>6</v>
      </c>
      <c r="H42" s="71" t="s">
        <v>27</v>
      </c>
      <c r="I42" s="66">
        <v>11</v>
      </c>
      <c r="J42" s="72"/>
      <c r="K42" s="65">
        <v>9</v>
      </c>
      <c r="L42" s="71" t="s">
        <v>27</v>
      </c>
      <c r="M42" s="66">
        <v>11</v>
      </c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2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9:AC9"/>
    <mergeCell ref="AD9:AH9"/>
    <mergeCell ref="Y10:AC10"/>
    <mergeCell ref="AD10:AH10"/>
    <mergeCell ref="O9:S9"/>
    <mergeCell ref="T9:X9"/>
    <mergeCell ref="E9:I9"/>
    <mergeCell ref="J9:N9"/>
    <mergeCell ref="E10:I10"/>
    <mergeCell ref="J10:N10"/>
    <mergeCell ref="E11:I11"/>
    <mergeCell ref="J11:N11"/>
    <mergeCell ref="O11:S11"/>
    <mergeCell ref="T11:X11"/>
    <mergeCell ref="O10:S10"/>
    <mergeCell ref="T10:X10"/>
    <mergeCell ref="E12:I12"/>
    <mergeCell ref="J12:N12"/>
    <mergeCell ref="O12:S12"/>
    <mergeCell ref="T12:X12"/>
    <mergeCell ref="E13:I13"/>
    <mergeCell ref="J13:N13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29:I29"/>
    <mergeCell ref="J29:N29"/>
    <mergeCell ref="O29:S29"/>
    <mergeCell ref="T29:X29"/>
    <mergeCell ref="E28:I28"/>
    <mergeCell ref="J28:N28"/>
    <mergeCell ref="O28:S28"/>
    <mergeCell ref="T28:X28"/>
    <mergeCell ref="Y28:AC28"/>
    <mergeCell ref="AD28:AH28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32:AC32"/>
    <mergeCell ref="AD32:AH32"/>
    <mergeCell ref="E32:I32"/>
    <mergeCell ref="J32:N32"/>
    <mergeCell ref="O32:S32"/>
    <mergeCell ref="T32:X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7">
      <selection activeCell="AI32" sqref="AI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99</v>
      </c>
      <c r="Y1" s="19" t="s">
        <v>28</v>
      </c>
      <c r="AE1" s="19"/>
      <c r="AF1" s="19"/>
      <c r="AG1" s="19"/>
      <c r="AH1" s="19"/>
    </row>
    <row r="2" spans="2:37" ht="18">
      <c r="B2" s="10" t="s">
        <v>100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47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102</v>
      </c>
      <c r="AI6" s="28"/>
      <c r="AJ6" s="28"/>
      <c r="AK6" s="28"/>
    </row>
    <row r="7" ht="15" customHeight="1">
      <c r="B7" s="9"/>
    </row>
    <row r="8" spans="2:4" ht="14.25" customHeight="1">
      <c r="B8" s="95" t="s">
        <v>40</v>
      </c>
      <c r="C8" s="31"/>
      <c r="D8" s="31"/>
    </row>
    <row r="9" spans="2:35" ht="14.25" customHeight="1">
      <c r="B9" s="12"/>
      <c r="C9" s="13"/>
      <c r="D9" s="14"/>
      <c r="E9" s="147">
        <v>1</v>
      </c>
      <c r="F9" s="148"/>
      <c r="G9" s="148"/>
      <c r="H9" s="148"/>
      <c r="I9" s="149"/>
      <c r="J9" s="147">
        <v>2</v>
      </c>
      <c r="K9" s="148"/>
      <c r="L9" s="148"/>
      <c r="M9" s="148"/>
      <c r="N9" s="149"/>
      <c r="O9" s="147">
        <v>3</v>
      </c>
      <c r="P9" s="148"/>
      <c r="Q9" s="148"/>
      <c r="R9" s="148"/>
      <c r="S9" s="149"/>
      <c r="T9" s="147">
        <v>4</v>
      </c>
      <c r="U9" s="148"/>
      <c r="V9" s="148"/>
      <c r="W9" s="148"/>
      <c r="X9" s="149"/>
      <c r="Y9" s="147" t="s">
        <v>0</v>
      </c>
      <c r="Z9" s="148"/>
      <c r="AA9" s="148"/>
      <c r="AB9" s="148"/>
      <c r="AC9" s="149"/>
      <c r="AD9" s="147" t="s">
        <v>1</v>
      </c>
      <c r="AE9" s="148"/>
      <c r="AF9" s="148"/>
      <c r="AG9" s="148"/>
      <c r="AH9" s="149"/>
      <c r="AI9" s="29" t="s">
        <v>2</v>
      </c>
    </row>
    <row r="10" spans="1:35" ht="14.25" customHeight="1">
      <c r="A10" s="20">
        <v>35</v>
      </c>
      <c r="B10" s="30">
        <v>1</v>
      </c>
      <c r="C10" s="36">
        <v>1138</v>
      </c>
      <c r="D10" s="14" t="str">
        <f>IF(A10=0,"",INDEX(Nimet!$A$2:$D$251,A10,4))</f>
        <v>Tevaniemi Juhani, SeSi</v>
      </c>
      <c r="E10" s="144"/>
      <c r="F10" s="145"/>
      <c r="G10" s="145"/>
      <c r="H10" s="145"/>
      <c r="I10" s="146"/>
      <c r="J10" s="141" t="str">
        <f>CONCATENATE(AB22,"-",AD22)</f>
        <v>3-0</v>
      </c>
      <c r="K10" s="142"/>
      <c r="L10" s="142"/>
      <c r="M10" s="142"/>
      <c r="N10" s="143"/>
      <c r="O10" s="141" t="str">
        <f>CONCATENATE(AB16,"-",AD16)</f>
        <v>1-2</v>
      </c>
      <c r="P10" s="142"/>
      <c r="Q10" s="142"/>
      <c r="R10" s="142"/>
      <c r="S10" s="143"/>
      <c r="T10" s="141" t="str">
        <f>CONCATENATE(AB19,"-",AD19)</f>
        <v>0-3</v>
      </c>
      <c r="U10" s="142"/>
      <c r="V10" s="142"/>
      <c r="W10" s="142"/>
      <c r="X10" s="143"/>
      <c r="Y10" s="147" t="str">
        <f>CONCATENATE(AF16+AF19+AF22,"-",AH16+AH19+AH22)</f>
        <v>1-2</v>
      </c>
      <c r="Z10" s="148"/>
      <c r="AA10" s="148"/>
      <c r="AB10" s="148"/>
      <c r="AC10" s="149"/>
      <c r="AD10" s="147" t="str">
        <f>CONCATENATE(AB16+AB19+AB22,"-",AD16+AD19+AD22)</f>
        <v>4-5</v>
      </c>
      <c r="AE10" s="148"/>
      <c r="AF10" s="148"/>
      <c r="AG10" s="148"/>
      <c r="AH10" s="149"/>
      <c r="AI10" s="70">
        <v>3</v>
      </c>
    </row>
    <row r="11" spans="1:35" ht="14.25" customHeight="1">
      <c r="A11" s="20">
        <v>21</v>
      </c>
      <c r="B11" s="30">
        <v>2</v>
      </c>
      <c r="C11" s="36">
        <v>965</v>
      </c>
      <c r="D11" s="14" t="str">
        <f>IF(A11=0,"",INDEX(Nimet!$A$2:$D$251,A11,4))</f>
        <v>Haavisto Timo, Kurvi</v>
      </c>
      <c r="E11" s="141" t="str">
        <f>CONCATENATE(AD22,"-",AB22)</f>
        <v>0-3</v>
      </c>
      <c r="F11" s="142"/>
      <c r="G11" s="142"/>
      <c r="H11" s="142"/>
      <c r="I11" s="143"/>
      <c r="J11" s="144"/>
      <c r="K11" s="145"/>
      <c r="L11" s="145"/>
      <c r="M11" s="145"/>
      <c r="N11" s="146"/>
      <c r="O11" s="141" t="str">
        <f>CONCATENATE(AB20,"-",AD20)</f>
        <v>0-3</v>
      </c>
      <c r="P11" s="142"/>
      <c r="Q11" s="142"/>
      <c r="R11" s="142"/>
      <c r="S11" s="143"/>
      <c r="T11" s="141" t="str">
        <f>CONCATENATE(AB17,"-",AD17)</f>
        <v>0-3</v>
      </c>
      <c r="U11" s="142"/>
      <c r="V11" s="142"/>
      <c r="W11" s="142"/>
      <c r="X11" s="143"/>
      <c r="Y11" s="147" t="str">
        <f>CONCATENATE(AF17+AF20+AH22,"-",AH17+AH20+AF22)</f>
        <v>0-3</v>
      </c>
      <c r="Z11" s="148"/>
      <c r="AA11" s="148"/>
      <c r="AB11" s="148"/>
      <c r="AC11" s="149"/>
      <c r="AD11" s="147" t="str">
        <f>CONCATENATE(AB17+AB20+AD22,"-",AD17+AD20+AB22)</f>
        <v>0-9</v>
      </c>
      <c r="AE11" s="148"/>
      <c r="AF11" s="148"/>
      <c r="AG11" s="148"/>
      <c r="AH11" s="149"/>
      <c r="AI11" s="70">
        <v>4</v>
      </c>
    </row>
    <row r="12" spans="1:35" ht="14.25" customHeight="1">
      <c r="A12" s="20">
        <v>3</v>
      </c>
      <c r="B12" s="30">
        <v>3</v>
      </c>
      <c r="C12" s="36"/>
      <c r="D12" s="14" t="str">
        <f>IF(A12=0,"",INDEX(Nimet!$A$2:$D$251,A12,4))</f>
        <v>Tuomela Ville, JuVo</v>
      </c>
      <c r="E12" s="141" t="str">
        <f>CONCATENATE(AD16,"-",AB16)</f>
        <v>2-1</v>
      </c>
      <c r="F12" s="142"/>
      <c r="G12" s="142"/>
      <c r="H12" s="142"/>
      <c r="I12" s="143"/>
      <c r="J12" s="141" t="str">
        <f>CONCATENATE(AD20,"-",AB20)</f>
        <v>3-0</v>
      </c>
      <c r="K12" s="142"/>
      <c r="L12" s="142"/>
      <c r="M12" s="142"/>
      <c r="N12" s="143"/>
      <c r="O12" s="144"/>
      <c r="P12" s="145"/>
      <c r="Q12" s="145"/>
      <c r="R12" s="145"/>
      <c r="S12" s="146"/>
      <c r="T12" s="141" t="str">
        <f>CONCATENATE(AB23,"-",AD23)</f>
        <v>1-2</v>
      </c>
      <c r="U12" s="142"/>
      <c r="V12" s="142"/>
      <c r="W12" s="142"/>
      <c r="X12" s="143"/>
      <c r="Y12" s="147" t="str">
        <f>CONCATENATE(AH16+AH20+AF23,"-",AF16+AF20+AH23)</f>
        <v>2-1</v>
      </c>
      <c r="Z12" s="148"/>
      <c r="AA12" s="148"/>
      <c r="AB12" s="148"/>
      <c r="AC12" s="149"/>
      <c r="AD12" s="147" t="str">
        <f>CONCATENATE(AD16+AD20+AB23,"-",AB16+AB20+AD23)</f>
        <v>6-3</v>
      </c>
      <c r="AE12" s="148"/>
      <c r="AF12" s="148"/>
      <c r="AG12" s="148"/>
      <c r="AH12" s="149"/>
      <c r="AI12" s="70">
        <v>2</v>
      </c>
    </row>
    <row r="13" spans="1:35" ht="14.25" customHeight="1">
      <c r="A13" s="20">
        <v>10</v>
      </c>
      <c r="B13" s="30">
        <v>4</v>
      </c>
      <c r="C13" s="36"/>
      <c r="D13" s="14" t="str">
        <f>IF(A13=0,"",INDEX(Nimet!$A$2:$D$251,A13,4))</f>
        <v>Kinsley Ben, KoKu</v>
      </c>
      <c r="E13" s="141" t="str">
        <f>CONCATENATE(AD19,"-",AB19)</f>
        <v>3-0</v>
      </c>
      <c r="F13" s="142"/>
      <c r="G13" s="142"/>
      <c r="H13" s="142"/>
      <c r="I13" s="143"/>
      <c r="J13" s="141" t="str">
        <f>CONCATENATE(AD17,"-",AB17)</f>
        <v>3-0</v>
      </c>
      <c r="K13" s="142"/>
      <c r="L13" s="142"/>
      <c r="M13" s="142"/>
      <c r="N13" s="143"/>
      <c r="O13" s="141" t="str">
        <f>CONCATENATE(AD23,"-",AB23)</f>
        <v>2-1</v>
      </c>
      <c r="P13" s="142"/>
      <c r="Q13" s="142"/>
      <c r="R13" s="142"/>
      <c r="S13" s="143"/>
      <c r="T13" s="144"/>
      <c r="U13" s="145"/>
      <c r="V13" s="145"/>
      <c r="W13" s="145"/>
      <c r="X13" s="146"/>
      <c r="Y13" s="147" t="str">
        <f>CONCATENATE(AH17+AH19+AH23,"-",AF17+AF19+AF23)</f>
        <v>3-0</v>
      </c>
      <c r="Z13" s="148"/>
      <c r="AA13" s="148"/>
      <c r="AB13" s="148"/>
      <c r="AC13" s="149"/>
      <c r="AD13" s="147" t="str">
        <f>CONCATENATE(AD17+AD19+AD23,"-",AB17+AB19+AB23)</f>
        <v>8-1</v>
      </c>
      <c r="AE13" s="148"/>
      <c r="AF13" s="148"/>
      <c r="AG13" s="148"/>
      <c r="AH13" s="149"/>
      <c r="AI13" s="70">
        <v>1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43</v>
      </c>
      <c r="AK15" s="11"/>
    </row>
    <row r="16" spans="1:40" ht="14.25" customHeight="1">
      <c r="A16" s="15" t="s">
        <v>12</v>
      </c>
      <c r="B16" s="1" t="str">
        <f>CONCATENATE(D10,"  -  ",D12)</f>
        <v>Tevaniemi Juhani, SeSi  -  Tuomela Ville, JuVo</v>
      </c>
      <c r="G16" s="65">
        <v>11</v>
      </c>
      <c r="H16" s="71" t="s">
        <v>27</v>
      </c>
      <c r="I16" s="66">
        <v>3</v>
      </c>
      <c r="J16" s="72"/>
      <c r="K16" s="65">
        <v>7</v>
      </c>
      <c r="L16" s="71" t="s">
        <v>27</v>
      </c>
      <c r="M16" s="66">
        <v>11</v>
      </c>
      <c r="N16" s="72"/>
      <c r="O16" s="65">
        <v>8</v>
      </c>
      <c r="P16" s="71" t="s">
        <v>27</v>
      </c>
      <c r="Q16" s="66">
        <v>11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1</v>
      </c>
      <c r="AC16" s="75" t="s">
        <v>27</v>
      </c>
      <c r="AD16" s="76">
        <f>IF($G16-$I16&lt;0,1,0)+IF($K16-$M16&lt;0,1,0)+IF($O16-$Q16&lt;0,1,0)+IF($S16-$U16&lt;0,1,0)+IF($W16-$Y16&lt;0,1,0)</f>
        <v>2</v>
      </c>
      <c r="AE16" s="77"/>
      <c r="AF16" s="78">
        <f>IF($AB16-$AD16&gt;0,1,0)</f>
        <v>0</v>
      </c>
      <c r="AG16" s="67" t="s">
        <v>27</v>
      </c>
      <c r="AH16" s="79">
        <f>IF($AB16-$AD16&lt;0,1,0)</f>
        <v>1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Haavisto Timo, Kurvi  -  Kinsley Ben, KoKu</v>
      </c>
      <c r="G17" s="93">
        <v>4</v>
      </c>
      <c r="H17" s="81" t="s">
        <v>27</v>
      </c>
      <c r="I17" s="94">
        <v>11</v>
      </c>
      <c r="J17" s="72"/>
      <c r="K17" s="65">
        <v>3</v>
      </c>
      <c r="L17" s="71" t="s">
        <v>27</v>
      </c>
      <c r="M17" s="66">
        <v>11</v>
      </c>
      <c r="N17" s="72"/>
      <c r="O17" s="65">
        <v>8</v>
      </c>
      <c r="P17" s="71" t="s">
        <v>27</v>
      </c>
      <c r="Q17" s="66">
        <v>11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3</v>
      </c>
      <c r="AE17" s="77"/>
      <c r="AF17" s="78">
        <f>IF($AB17-$AD17&gt;0,1,0)</f>
        <v>0</v>
      </c>
      <c r="AG17" s="67" t="s">
        <v>27</v>
      </c>
      <c r="AH17" s="79">
        <f>IF($AB17-$AD17&lt;0,1,0)</f>
        <v>1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Tevaniemi Juhani, SeSi  -  Kinsley Ben, KoKu</v>
      </c>
      <c r="G19" s="65">
        <v>7</v>
      </c>
      <c r="H19" s="71" t="s">
        <v>27</v>
      </c>
      <c r="I19" s="66">
        <v>11</v>
      </c>
      <c r="J19" s="72"/>
      <c r="K19" s="65">
        <v>7</v>
      </c>
      <c r="L19" s="71" t="s">
        <v>27</v>
      </c>
      <c r="M19" s="66">
        <v>11</v>
      </c>
      <c r="N19" s="72"/>
      <c r="O19" s="65">
        <v>9</v>
      </c>
      <c r="P19" s="71" t="s">
        <v>27</v>
      </c>
      <c r="Q19" s="66">
        <v>11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3</v>
      </c>
      <c r="AE19" s="77"/>
      <c r="AF19" s="78">
        <f>IF($AB19-$AD19&gt;0,1,0)</f>
        <v>0</v>
      </c>
      <c r="AG19" s="67" t="s">
        <v>27</v>
      </c>
      <c r="AH19" s="79">
        <f>IF($AB19-$AD19&lt;0,1,0)</f>
        <v>1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Haavisto Timo, Kurvi  -  Tuomela Ville, JuVo</v>
      </c>
      <c r="G20" s="65">
        <v>7</v>
      </c>
      <c r="H20" s="71" t="s">
        <v>27</v>
      </c>
      <c r="I20" s="66">
        <v>11</v>
      </c>
      <c r="J20" s="72"/>
      <c r="K20" s="65">
        <v>7</v>
      </c>
      <c r="L20" s="71" t="s">
        <v>27</v>
      </c>
      <c r="M20" s="66">
        <v>11</v>
      </c>
      <c r="N20" s="72"/>
      <c r="O20" s="65">
        <v>7</v>
      </c>
      <c r="P20" s="71" t="s">
        <v>27</v>
      </c>
      <c r="Q20" s="66">
        <v>11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Tevaniemi Juhani, SeSi  -  Haavisto Timo, Kurvi</v>
      </c>
      <c r="G22" s="65">
        <v>11</v>
      </c>
      <c r="H22" s="71" t="s">
        <v>27</v>
      </c>
      <c r="I22" s="66">
        <v>1</v>
      </c>
      <c r="J22" s="72"/>
      <c r="K22" s="65">
        <v>11</v>
      </c>
      <c r="L22" s="71" t="s">
        <v>27</v>
      </c>
      <c r="M22" s="66">
        <v>2</v>
      </c>
      <c r="N22" s="72"/>
      <c r="O22" s="65">
        <v>11</v>
      </c>
      <c r="P22" s="71" t="s">
        <v>27</v>
      </c>
      <c r="Q22" s="66">
        <v>7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Tuomela Ville, JuVo  -  Kinsley Ben, KoKu</v>
      </c>
      <c r="G23" s="65">
        <v>12</v>
      </c>
      <c r="H23" s="71" t="s">
        <v>27</v>
      </c>
      <c r="I23" s="66">
        <v>10</v>
      </c>
      <c r="J23" s="72"/>
      <c r="K23" s="65">
        <v>6</v>
      </c>
      <c r="L23" s="71" t="s">
        <v>27</v>
      </c>
      <c r="M23" s="66">
        <v>11</v>
      </c>
      <c r="N23" s="72"/>
      <c r="O23" s="65">
        <v>3</v>
      </c>
      <c r="P23" s="71" t="s">
        <v>27</v>
      </c>
      <c r="Q23" s="66">
        <v>11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1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41</v>
      </c>
      <c r="C27" s="31"/>
      <c r="D27" s="31"/>
    </row>
    <row r="28" spans="2:35" ht="14.25" customHeight="1">
      <c r="B28" s="12"/>
      <c r="C28" s="13"/>
      <c r="D28" s="14"/>
      <c r="E28" s="147">
        <v>1</v>
      </c>
      <c r="F28" s="148"/>
      <c r="G28" s="148"/>
      <c r="H28" s="148"/>
      <c r="I28" s="149"/>
      <c r="J28" s="147">
        <v>2</v>
      </c>
      <c r="K28" s="148"/>
      <c r="L28" s="148"/>
      <c r="M28" s="148"/>
      <c r="N28" s="149"/>
      <c r="O28" s="147">
        <v>3</v>
      </c>
      <c r="P28" s="148"/>
      <c r="Q28" s="148"/>
      <c r="R28" s="148"/>
      <c r="S28" s="149"/>
      <c r="T28" s="147">
        <v>4</v>
      </c>
      <c r="U28" s="148"/>
      <c r="V28" s="148"/>
      <c r="W28" s="148"/>
      <c r="X28" s="149"/>
      <c r="Y28" s="147" t="s">
        <v>0</v>
      </c>
      <c r="Z28" s="148"/>
      <c r="AA28" s="148"/>
      <c r="AB28" s="148"/>
      <c r="AC28" s="149"/>
      <c r="AD28" s="147" t="s">
        <v>1</v>
      </c>
      <c r="AE28" s="148"/>
      <c r="AF28" s="148"/>
      <c r="AG28" s="148"/>
      <c r="AH28" s="149"/>
      <c r="AI28" s="29" t="s">
        <v>2</v>
      </c>
    </row>
    <row r="29" spans="1:35" ht="14.25" customHeight="1">
      <c r="A29" s="20">
        <v>7</v>
      </c>
      <c r="B29" s="30">
        <v>1</v>
      </c>
      <c r="C29" s="36">
        <v>1109</v>
      </c>
      <c r="D29" s="14" t="str">
        <f>IF(A29=0,"",INDEX(Nimet!$A$2:$D$251,A29,4))</f>
        <v>Gammelgård Levi, KoKu</v>
      </c>
      <c r="E29" s="144"/>
      <c r="F29" s="145"/>
      <c r="G29" s="145"/>
      <c r="H29" s="145"/>
      <c r="I29" s="146"/>
      <c r="J29" s="141" t="str">
        <f>CONCATENATE(AB41,"-",AD41)</f>
        <v>1-2</v>
      </c>
      <c r="K29" s="142"/>
      <c r="L29" s="142"/>
      <c r="M29" s="142"/>
      <c r="N29" s="143"/>
      <c r="O29" s="141" t="str">
        <f>CONCATENATE(AB35,"-",AD35)</f>
        <v>2-1</v>
      </c>
      <c r="P29" s="142"/>
      <c r="Q29" s="142"/>
      <c r="R29" s="142"/>
      <c r="S29" s="143"/>
      <c r="T29" s="141" t="str">
        <f>CONCATENATE(AB38,"-",AD38)</f>
        <v>0-0</v>
      </c>
      <c r="U29" s="142"/>
      <c r="V29" s="142"/>
      <c r="W29" s="142"/>
      <c r="X29" s="143"/>
      <c r="Y29" s="147" t="str">
        <f>CONCATENATE(AF35+AF38+AF41,"-",AH35+AH38+AH41)</f>
        <v>1-1</v>
      </c>
      <c r="Z29" s="148"/>
      <c r="AA29" s="148"/>
      <c r="AB29" s="148"/>
      <c r="AC29" s="149"/>
      <c r="AD29" s="147" t="str">
        <f>CONCATENATE(AB35+AB38+AB41,"-",AD35+AD38+AD41)</f>
        <v>3-3</v>
      </c>
      <c r="AE29" s="148"/>
      <c r="AF29" s="148"/>
      <c r="AG29" s="148"/>
      <c r="AH29" s="149"/>
      <c r="AI29" s="70">
        <v>2</v>
      </c>
    </row>
    <row r="30" spans="1:35" ht="14.25" customHeight="1">
      <c r="A30" s="20">
        <v>32</v>
      </c>
      <c r="B30" s="30">
        <v>2</v>
      </c>
      <c r="C30" s="36">
        <v>1080</v>
      </c>
      <c r="D30" s="14" t="str">
        <f>IF(A30=0,"",INDEX(Nimet!$A$2:$D$251,A30,4))</f>
        <v>Jokiranta Risto, SeSi</v>
      </c>
      <c r="E30" s="141" t="str">
        <f>CONCATENATE(AD41,"-",AB41)</f>
        <v>2-1</v>
      </c>
      <c r="F30" s="142"/>
      <c r="G30" s="142"/>
      <c r="H30" s="142"/>
      <c r="I30" s="143"/>
      <c r="J30" s="144"/>
      <c r="K30" s="145"/>
      <c r="L30" s="145"/>
      <c r="M30" s="145"/>
      <c r="N30" s="146"/>
      <c r="O30" s="141" t="str">
        <f>CONCATENATE(AB39,"-",AD39)</f>
        <v>0-3</v>
      </c>
      <c r="P30" s="142"/>
      <c r="Q30" s="142"/>
      <c r="R30" s="142"/>
      <c r="S30" s="143"/>
      <c r="T30" s="141" t="str">
        <f>CONCATENATE(AB36,"-",AD36)</f>
        <v>0-0</v>
      </c>
      <c r="U30" s="142"/>
      <c r="V30" s="142"/>
      <c r="W30" s="142"/>
      <c r="X30" s="143"/>
      <c r="Y30" s="147" t="str">
        <f>CONCATENATE(AF36+AF39+AH41,"-",AH36+AH39+AF41)</f>
        <v>1-1</v>
      </c>
      <c r="Z30" s="148"/>
      <c r="AA30" s="148"/>
      <c r="AB30" s="148"/>
      <c r="AC30" s="149"/>
      <c r="AD30" s="147" t="str">
        <f>CONCATENATE(AB36+AB39+AD41,"-",AD36+AD39+AB41)</f>
        <v>2-4</v>
      </c>
      <c r="AE30" s="148"/>
      <c r="AF30" s="148"/>
      <c r="AG30" s="148"/>
      <c r="AH30" s="149"/>
      <c r="AI30" s="70">
        <v>3</v>
      </c>
    </row>
    <row r="31" spans="1:35" ht="14.25" customHeight="1">
      <c r="A31" s="20">
        <v>13</v>
      </c>
      <c r="B31" s="30">
        <v>3</v>
      </c>
      <c r="C31" s="36"/>
      <c r="D31" s="14" t="str">
        <f>IF(A31=0,"",INDEX(Nimet!$A$2:$D$251,A31,4))</f>
        <v>Lerviks Bengt, KoKu</v>
      </c>
      <c r="E31" s="141" t="str">
        <f>CONCATENATE(AD35,"-",AB35)</f>
        <v>1-2</v>
      </c>
      <c r="F31" s="142"/>
      <c r="G31" s="142"/>
      <c r="H31" s="142"/>
      <c r="I31" s="143"/>
      <c r="J31" s="141" t="str">
        <f>CONCATENATE(AD39,"-",AB39)</f>
        <v>3-0</v>
      </c>
      <c r="K31" s="142"/>
      <c r="L31" s="142"/>
      <c r="M31" s="142"/>
      <c r="N31" s="143"/>
      <c r="O31" s="144"/>
      <c r="P31" s="145"/>
      <c r="Q31" s="145"/>
      <c r="R31" s="145"/>
      <c r="S31" s="146"/>
      <c r="T31" s="141" t="str">
        <f>CONCATENATE(AB42,"-",AD42)</f>
        <v>0-0</v>
      </c>
      <c r="U31" s="142"/>
      <c r="V31" s="142"/>
      <c r="W31" s="142"/>
      <c r="X31" s="143"/>
      <c r="Y31" s="147" t="str">
        <f>CONCATENATE(AH35+AH39+AF42,"-",AF35+AF39+AH42)</f>
        <v>1-1</v>
      </c>
      <c r="Z31" s="148"/>
      <c r="AA31" s="148"/>
      <c r="AB31" s="148"/>
      <c r="AC31" s="149"/>
      <c r="AD31" s="147" t="str">
        <f>CONCATENATE(AD35+AD39+AB42,"-",AB35+AB39+AD42)</f>
        <v>4-2</v>
      </c>
      <c r="AE31" s="148"/>
      <c r="AF31" s="148"/>
      <c r="AG31" s="148"/>
      <c r="AH31" s="149"/>
      <c r="AI31" s="119">
        <v>1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41" t="str">
        <f>CONCATENATE(AD38,"-",AB38)</f>
        <v>0-0</v>
      </c>
      <c r="F32" s="142"/>
      <c r="G32" s="142"/>
      <c r="H32" s="142"/>
      <c r="I32" s="143"/>
      <c r="J32" s="141" t="str">
        <f>CONCATENATE(AD36,"-",AB36)</f>
        <v>0-0</v>
      </c>
      <c r="K32" s="142"/>
      <c r="L32" s="142"/>
      <c r="M32" s="142"/>
      <c r="N32" s="143"/>
      <c r="O32" s="141" t="str">
        <f>CONCATENATE(AD42,"-",AB42)</f>
        <v>0-0</v>
      </c>
      <c r="P32" s="142"/>
      <c r="Q32" s="142"/>
      <c r="R32" s="142"/>
      <c r="S32" s="143"/>
      <c r="T32" s="144"/>
      <c r="U32" s="145"/>
      <c r="V32" s="145"/>
      <c r="W32" s="145"/>
      <c r="X32" s="146"/>
      <c r="Y32" s="147" t="str">
        <f>CONCATENATE(AH36+AH38+AH42,"-",AF36+AF38+AF42)</f>
        <v>0-0</v>
      </c>
      <c r="Z32" s="148"/>
      <c r="AA32" s="148"/>
      <c r="AB32" s="148"/>
      <c r="AC32" s="149"/>
      <c r="AD32" s="147" t="str">
        <f>CONCATENATE(AD36+AD38+AD42,"-",AB36+AB38+AB42)</f>
        <v>0-0</v>
      </c>
      <c r="AE32" s="148"/>
      <c r="AF32" s="148"/>
      <c r="AG32" s="148"/>
      <c r="AH32" s="149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43</v>
      </c>
      <c r="AK34" s="11"/>
    </row>
    <row r="35" spans="1:40" ht="14.25" customHeight="1">
      <c r="A35" s="15" t="s">
        <v>12</v>
      </c>
      <c r="B35" s="1" t="str">
        <f>CONCATENATE(D29,"  -  ",D31)</f>
        <v>Gammelgård Levi, KoKu  -  Lerviks Bengt, KoKu</v>
      </c>
      <c r="G35" s="65">
        <v>4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9</v>
      </c>
      <c r="N35" s="72"/>
      <c r="O35" s="65">
        <v>13</v>
      </c>
      <c r="P35" s="71" t="s">
        <v>27</v>
      </c>
      <c r="Q35" s="66">
        <v>11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2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Jokiranta Risto, SeSi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Gammelgård Levi, KoKu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Jokiranta Risto, SeSi  -  Lerviks Bengt, KoKu</v>
      </c>
      <c r="G39" s="65">
        <v>5</v>
      </c>
      <c r="H39" s="71" t="s">
        <v>27</v>
      </c>
      <c r="I39" s="66">
        <v>11</v>
      </c>
      <c r="J39" s="72"/>
      <c r="K39" s="65">
        <v>6</v>
      </c>
      <c r="L39" s="71" t="s">
        <v>27</v>
      </c>
      <c r="M39" s="66">
        <v>11</v>
      </c>
      <c r="N39" s="72"/>
      <c r="O39" s="65">
        <v>5</v>
      </c>
      <c r="P39" s="71" t="s">
        <v>27</v>
      </c>
      <c r="Q39" s="66">
        <v>11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Gammelgård Levi, KoKu  -  Jokiranta Risto, SeSi</v>
      </c>
      <c r="G41" s="65">
        <v>8</v>
      </c>
      <c r="H41" s="71" t="s">
        <v>27</v>
      </c>
      <c r="I41" s="66">
        <v>11</v>
      </c>
      <c r="J41" s="72"/>
      <c r="K41" s="65">
        <v>9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3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1</v>
      </c>
      <c r="AC41" s="75" t="s">
        <v>27</v>
      </c>
      <c r="AD41" s="76">
        <f>IF($G41-$I41&lt;0,1,0)+IF($K41-$M41&lt;0,1,0)+IF($O41-$Q41&lt;0,1,0)+IF($S41-$U41&lt;0,1,0)+IF($W41-$Y41&lt;0,1,0)</f>
        <v>2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Lerviks Bengt, KoKu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4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99</v>
      </c>
      <c r="Y1" s="19" t="s">
        <v>28</v>
      </c>
      <c r="AE1" s="19"/>
      <c r="AF1" s="19"/>
      <c r="AG1" s="19"/>
      <c r="AH1" s="19"/>
    </row>
    <row r="2" spans="2:37" ht="18">
      <c r="B2" s="10" t="s">
        <v>100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47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102</v>
      </c>
      <c r="AI6" s="28"/>
      <c r="AJ6" s="28"/>
      <c r="AK6" s="28"/>
    </row>
    <row r="7" ht="15" customHeight="1">
      <c r="B7" s="9"/>
    </row>
    <row r="8" spans="2:4" ht="14.25" customHeight="1">
      <c r="B8" s="95" t="s">
        <v>48</v>
      </c>
      <c r="C8" s="31"/>
      <c r="D8" s="31"/>
    </row>
    <row r="9" spans="2:35" ht="14.25" customHeight="1">
      <c r="B9" s="12"/>
      <c r="C9" s="13"/>
      <c r="D9" s="14"/>
      <c r="E9" s="147">
        <v>1</v>
      </c>
      <c r="F9" s="148"/>
      <c r="G9" s="148"/>
      <c r="H9" s="148"/>
      <c r="I9" s="149"/>
      <c r="J9" s="147">
        <v>2</v>
      </c>
      <c r="K9" s="148"/>
      <c r="L9" s="148"/>
      <c r="M9" s="148"/>
      <c r="N9" s="149"/>
      <c r="O9" s="147">
        <v>3</v>
      </c>
      <c r="P9" s="148"/>
      <c r="Q9" s="148"/>
      <c r="R9" s="148"/>
      <c r="S9" s="149"/>
      <c r="T9" s="147">
        <v>4</v>
      </c>
      <c r="U9" s="148"/>
      <c r="V9" s="148"/>
      <c r="W9" s="148"/>
      <c r="X9" s="149"/>
      <c r="Y9" s="147" t="s">
        <v>0</v>
      </c>
      <c r="Z9" s="148"/>
      <c r="AA9" s="148"/>
      <c r="AB9" s="148"/>
      <c r="AC9" s="149"/>
      <c r="AD9" s="147" t="s">
        <v>1</v>
      </c>
      <c r="AE9" s="148"/>
      <c r="AF9" s="148"/>
      <c r="AG9" s="148"/>
      <c r="AH9" s="149"/>
      <c r="AI9" s="29" t="s">
        <v>2</v>
      </c>
    </row>
    <row r="10" spans="1:35" ht="14.25" customHeight="1">
      <c r="A10" s="20">
        <v>31</v>
      </c>
      <c r="B10" s="30">
        <v>1</v>
      </c>
      <c r="C10" s="36">
        <v>1107</v>
      </c>
      <c r="D10" s="14" t="str">
        <f>IF(A10=0,"",INDEX(Nimet!$A$2:$D$251,A10,4))</f>
        <v>Jokiranta Kari, SeSi</v>
      </c>
      <c r="E10" s="144"/>
      <c r="F10" s="145"/>
      <c r="G10" s="145"/>
      <c r="H10" s="145"/>
      <c r="I10" s="146"/>
      <c r="J10" s="141" t="str">
        <f>CONCATENATE(AB22,"-",AD22)</f>
        <v>3-0</v>
      </c>
      <c r="K10" s="142"/>
      <c r="L10" s="142"/>
      <c r="M10" s="142"/>
      <c r="N10" s="143"/>
      <c r="O10" s="141" t="str">
        <f>CONCATENATE(AB16,"-",AD16)</f>
        <v>1-2</v>
      </c>
      <c r="P10" s="142"/>
      <c r="Q10" s="142"/>
      <c r="R10" s="142"/>
      <c r="S10" s="143"/>
      <c r="T10" s="141" t="str">
        <f>CONCATENATE(AB19,"-",AD19)</f>
        <v>2-1</v>
      </c>
      <c r="U10" s="142"/>
      <c r="V10" s="142"/>
      <c r="W10" s="142"/>
      <c r="X10" s="143"/>
      <c r="Y10" s="147" t="str">
        <f>CONCATENATE(AF16+AF19+AF22,"-",AH16+AH19+AH22)</f>
        <v>2-1</v>
      </c>
      <c r="Z10" s="148"/>
      <c r="AA10" s="148"/>
      <c r="AB10" s="148"/>
      <c r="AC10" s="149"/>
      <c r="AD10" s="147" t="str">
        <f>CONCATENATE(AB16+AB19+AB22,"-",AD16+AD19+AD22)</f>
        <v>6-3</v>
      </c>
      <c r="AE10" s="148"/>
      <c r="AF10" s="148"/>
      <c r="AG10" s="148"/>
      <c r="AH10" s="149"/>
      <c r="AI10" s="70">
        <v>2</v>
      </c>
    </row>
    <row r="11" spans="1:35" ht="14.25" customHeight="1">
      <c r="A11" s="20">
        <v>6</v>
      </c>
      <c r="B11" s="30">
        <v>2</v>
      </c>
      <c r="C11" s="36">
        <v>1024</v>
      </c>
      <c r="D11" s="14" t="str">
        <f>IF(A11=0,"",INDEX(Nimet!$A$2:$D$251,A11,4))</f>
        <v>Forsman Jonathan, KoKu</v>
      </c>
      <c r="E11" s="141" t="str">
        <f>CONCATENATE(AD22,"-",AB22)</f>
        <v>0-3</v>
      </c>
      <c r="F11" s="142"/>
      <c r="G11" s="142"/>
      <c r="H11" s="142"/>
      <c r="I11" s="143"/>
      <c r="J11" s="144"/>
      <c r="K11" s="145"/>
      <c r="L11" s="145"/>
      <c r="M11" s="145"/>
      <c r="N11" s="146"/>
      <c r="O11" s="141" t="str">
        <f>CONCATENATE(AB20,"-",AD20)</f>
        <v>1-2</v>
      </c>
      <c r="P11" s="142"/>
      <c r="Q11" s="142"/>
      <c r="R11" s="142"/>
      <c r="S11" s="143"/>
      <c r="T11" s="141" t="str">
        <f>CONCATENATE(AB17,"-",AD17)</f>
        <v>0-3</v>
      </c>
      <c r="U11" s="142"/>
      <c r="V11" s="142"/>
      <c r="W11" s="142"/>
      <c r="X11" s="143"/>
      <c r="Y11" s="147" t="str">
        <f>CONCATENATE(AF17+AF20+AH22,"-",AH17+AH20+AF22)</f>
        <v>0-3</v>
      </c>
      <c r="Z11" s="148"/>
      <c r="AA11" s="148"/>
      <c r="AB11" s="148"/>
      <c r="AC11" s="149"/>
      <c r="AD11" s="147" t="str">
        <f>CONCATENATE(AB17+AB20+AD22,"-",AD17+AD20+AB22)</f>
        <v>1-8</v>
      </c>
      <c r="AE11" s="148"/>
      <c r="AF11" s="148"/>
      <c r="AG11" s="148"/>
      <c r="AH11" s="149"/>
      <c r="AI11" s="70">
        <v>4</v>
      </c>
    </row>
    <row r="12" spans="1:35" ht="14.25" customHeight="1">
      <c r="A12" s="20">
        <v>16</v>
      </c>
      <c r="B12" s="30">
        <v>3</v>
      </c>
      <c r="C12" s="36"/>
      <c r="D12" s="14" t="str">
        <f>IF(A12=0,"",INDEX(Nimet!$A$2:$D$251,A12,4))</f>
        <v>Paro Rune, KoKu</v>
      </c>
      <c r="E12" s="141" t="str">
        <f>CONCATENATE(AD16,"-",AB16)</f>
        <v>2-1</v>
      </c>
      <c r="F12" s="142"/>
      <c r="G12" s="142"/>
      <c r="H12" s="142"/>
      <c r="I12" s="143"/>
      <c r="J12" s="141" t="str">
        <f>CONCATENATE(AD20,"-",AB20)</f>
        <v>2-1</v>
      </c>
      <c r="K12" s="142"/>
      <c r="L12" s="142"/>
      <c r="M12" s="142"/>
      <c r="N12" s="143"/>
      <c r="O12" s="144"/>
      <c r="P12" s="145"/>
      <c r="Q12" s="145"/>
      <c r="R12" s="145"/>
      <c r="S12" s="146"/>
      <c r="T12" s="141" t="str">
        <f>CONCATENATE(AB23,"-",AD23)</f>
        <v>2-1</v>
      </c>
      <c r="U12" s="142"/>
      <c r="V12" s="142"/>
      <c r="W12" s="142"/>
      <c r="X12" s="143"/>
      <c r="Y12" s="147" t="str">
        <f>CONCATENATE(AH16+AH20+AF23,"-",AF16+AF20+AH23)</f>
        <v>3-0</v>
      </c>
      <c r="Z12" s="148"/>
      <c r="AA12" s="148"/>
      <c r="AB12" s="148"/>
      <c r="AC12" s="149"/>
      <c r="AD12" s="147" t="str">
        <f>CONCATENATE(AD16+AD20+AB23,"-",AB16+AB20+AD23)</f>
        <v>6-3</v>
      </c>
      <c r="AE12" s="148"/>
      <c r="AF12" s="148"/>
      <c r="AG12" s="148"/>
      <c r="AH12" s="149"/>
      <c r="AI12" s="70">
        <v>1</v>
      </c>
    </row>
    <row r="13" spans="1:35" ht="14.25" customHeight="1">
      <c r="A13" s="20">
        <v>30</v>
      </c>
      <c r="B13" s="30">
        <v>4</v>
      </c>
      <c r="C13" s="36"/>
      <c r="D13" s="14" t="str">
        <f>IF(A13=0,"",INDEX(Nimet!$A$2:$D$251,A13,4))</f>
        <v>Asunmaa Kai, SeSi</v>
      </c>
      <c r="E13" s="141" t="str">
        <f>CONCATENATE(AD19,"-",AB19)</f>
        <v>1-2</v>
      </c>
      <c r="F13" s="142"/>
      <c r="G13" s="142"/>
      <c r="H13" s="142"/>
      <c r="I13" s="143"/>
      <c r="J13" s="141" t="str">
        <f>CONCATENATE(AD17,"-",AB17)</f>
        <v>3-0</v>
      </c>
      <c r="K13" s="142"/>
      <c r="L13" s="142"/>
      <c r="M13" s="142"/>
      <c r="N13" s="143"/>
      <c r="O13" s="141" t="str">
        <f>CONCATENATE(AD23,"-",AB23)</f>
        <v>1-2</v>
      </c>
      <c r="P13" s="142"/>
      <c r="Q13" s="142"/>
      <c r="R13" s="142"/>
      <c r="S13" s="143"/>
      <c r="T13" s="144"/>
      <c r="U13" s="145"/>
      <c r="V13" s="145"/>
      <c r="W13" s="145"/>
      <c r="X13" s="146"/>
      <c r="Y13" s="147" t="str">
        <f>CONCATENATE(AH17+AH19+AH23,"-",AF17+AF19+AF23)</f>
        <v>1-2</v>
      </c>
      <c r="Z13" s="148"/>
      <c r="AA13" s="148"/>
      <c r="AB13" s="148"/>
      <c r="AC13" s="149"/>
      <c r="AD13" s="147" t="str">
        <f>CONCATENATE(AD17+AD19+AD23,"-",AB17+AB19+AB23)</f>
        <v>5-4</v>
      </c>
      <c r="AE13" s="148"/>
      <c r="AF13" s="148"/>
      <c r="AG13" s="148"/>
      <c r="AH13" s="149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43</v>
      </c>
      <c r="AK15" s="11"/>
    </row>
    <row r="16" spans="1:40" ht="14.25" customHeight="1">
      <c r="A16" s="15" t="s">
        <v>12</v>
      </c>
      <c r="B16" s="1" t="str">
        <f>CONCATENATE(D10,"  -  ",D12)</f>
        <v>Jokiranta Kari, SeSi  -  Paro Rune, KoKu</v>
      </c>
      <c r="G16" s="65">
        <v>10</v>
      </c>
      <c r="H16" s="71" t="s">
        <v>27</v>
      </c>
      <c r="I16" s="66">
        <v>12</v>
      </c>
      <c r="J16" s="72"/>
      <c r="K16" s="65">
        <v>8</v>
      </c>
      <c r="L16" s="71" t="s">
        <v>27</v>
      </c>
      <c r="M16" s="66">
        <v>11</v>
      </c>
      <c r="N16" s="72"/>
      <c r="O16" s="65">
        <v>11</v>
      </c>
      <c r="P16" s="71" t="s">
        <v>27</v>
      </c>
      <c r="Q16" s="66">
        <v>9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1</v>
      </c>
      <c r="AC16" s="75" t="s">
        <v>27</v>
      </c>
      <c r="AD16" s="76">
        <f>IF($G16-$I16&lt;0,1,0)+IF($K16-$M16&lt;0,1,0)+IF($O16-$Q16&lt;0,1,0)+IF($S16-$U16&lt;0,1,0)+IF($W16-$Y16&lt;0,1,0)</f>
        <v>2</v>
      </c>
      <c r="AE16" s="77"/>
      <c r="AF16" s="78">
        <f>IF($AB16-$AD16&gt;0,1,0)</f>
        <v>0</v>
      </c>
      <c r="AG16" s="67" t="s">
        <v>27</v>
      </c>
      <c r="AH16" s="79">
        <f>IF($AB16-$AD16&lt;0,1,0)</f>
        <v>1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Forsman Jonathan, KoKu  -  Asunmaa Kai, SeSi</v>
      </c>
      <c r="G17" s="93">
        <v>9</v>
      </c>
      <c r="H17" s="81" t="s">
        <v>27</v>
      </c>
      <c r="I17" s="94">
        <v>11</v>
      </c>
      <c r="J17" s="72"/>
      <c r="K17" s="65">
        <v>6</v>
      </c>
      <c r="L17" s="71" t="s">
        <v>27</v>
      </c>
      <c r="M17" s="66">
        <v>11</v>
      </c>
      <c r="N17" s="72"/>
      <c r="O17" s="65">
        <v>10</v>
      </c>
      <c r="P17" s="71" t="s">
        <v>27</v>
      </c>
      <c r="Q17" s="66">
        <v>12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3</v>
      </c>
      <c r="AE17" s="77"/>
      <c r="AF17" s="78">
        <f>IF($AB17-$AD17&gt;0,1,0)</f>
        <v>0</v>
      </c>
      <c r="AG17" s="67" t="s">
        <v>27</v>
      </c>
      <c r="AH17" s="79">
        <f>IF($AB17-$AD17&lt;0,1,0)</f>
        <v>1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Jokiranta Kari, SeSi  -  Asunmaa Kai, SeSi</v>
      </c>
      <c r="G19" s="65">
        <v>11</v>
      </c>
      <c r="H19" s="71" t="s">
        <v>27</v>
      </c>
      <c r="I19" s="66">
        <v>6</v>
      </c>
      <c r="J19" s="72"/>
      <c r="K19" s="65">
        <v>8</v>
      </c>
      <c r="L19" s="71" t="s">
        <v>27</v>
      </c>
      <c r="M19" s="66">
        <v>11</v>
      </c>
      <c r="N19" s="72"/>
      <c r="O19" s="65">
        <v>11</v>
      </c>
      <c r="P19" s="71" t="s">
        <v>27</v>
      </c>
      <c r="Q19" s="66">
        <v>6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2</v>
      </c>
      <c r="AC19" s="75" t="s">
        <v>27</v>
      </c>
      <c r="AD19" s="76">
        <f>IF($G19-$I19&lt;0,1,0)+IF($K19-$M19&lt;0,1,0)+IF($O19-$Q19&lt;0,1,0)+IF($S19-$U19&lt;0,1,0)+IF($W19-$Y19&lt;0,1,0)</f>
        <v>1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Forsman Jonathan, KoKu  -  Paro Rune, KoKu</v>
      </c>
      <c r="G20" s="65">
        <v>8</v>
      </c>
      <c r="H20" s="71" t="s">
        <v>27</v>
      </c>
      <c r="I20" s="66">
        <v>11</v>
      </c>
      <c r="J20" s="72"/>
      <c r="K20" s="65">
        <v>11</v>
      </c>
      <c r="L20" s="71" t="s">
        <v>27</v>
      </c>
      <c r="M20" s="66">
        <v>8</v>
      </c>
      <c r="N20" s="72"/>
      <c r="O20" s="65">
        <v>4</v>
      </c>
      <c r="P20" s="71" t="s">
        <v>27</v>
      </c>
      <c r="Q20" s="66">
        <v>11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1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Jokiranta Kari, SeSi  -  Forsman Jonathan, KoKu</v>
      </c>
      <c r="G22" s="65">
        <v>11</v>
      </c>
      <c r="H22" s="71" t="s">
        <v>27</v>
      </c>
      <c r="I22" s="66">
        <v>2</v>
      </c>
      <c r="J22" s="72"/>
      <c r="K22" s="65">
        <v>11</v>
      </c>
      <c r="L22" s="71" t="s">
        <v>27</v>
      </c>
      <c r="M22" s="66">
        <v>2</v>
      </c>
      <c r="N22" s="72"/>
      <c r="O22" s="65">
        <v>11</v>
      </c>
      <c r="P22" s="71" t="s">
        <v>27</v>
      </c>
      <c r="Q22" s="66">
        <v>8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Paro Rune, KoKu  -  Asunmaa Kai, SeSi</v>
      </c>
      <c r="G23" s="65">
        <v>5</v>
      </c>
      <c r="H23" s="71" t="s">
        <v>27</v>
      </c>
      <c r="I23" s="66">
        <v>11</v>
      </c>
      <c r="J23" s="72"/>
      <c r="K23" s="65">
        <v>11</v>
      </c>
      <c r="L23" s="71" t="s">
        <v>27</v>
      </c>
      <c r="M23" s="66">
        <v>8</v>
      </c>
      <c r="N23" s="72"/>
      <c r="O23" s="65">
        <v>11</v>
      </c>
      <c r="P23" s="71" t="s">
        <v>27</v>
      </c>
      <c r="Q23" s="66">
        <v>9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2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47">
        <v>1</v>
      </c>
      <c r="F28" s="148"/>
      <c r="G28" s="148"/>
      <c r="H28" s="148"/>
      <c r="I28" s="149"/>
      <c r="J28" s="147">
        <v>2</v>
      </c>
      <c r="K28" s="148"/>
      <c r="L28" s="148"/>
      <c r="M28" s="148"/>
      <c r="N28" s="149"/>
      <c r="O28" s="147">
        <v>3</v>
      </c>
      <c r="P28" s="148"/>
      <c r="Q28" s="148"/>
      <c r="R28" s="148"/>
      <c r="S28" s="149"/>
      <c r="T28" s="147">
        <v>4</v>
      </c>
      <c r="U28" s="148"/>
      <c r="V28" s="148"/>
      <c r="W28" s="148"/>
      <c r="X28" s="149"/>
      <c r="Y28" s="147" t="s">
        <v>0</v>
      </c>
      <c r="Z28" s="148"/>
      <c r="AA28" s="148"/>
      <c r="AB28" s="148"/>
      <c r="AC28" s="149"/>
      <c r="AD28" s="147" t="s">
        <v>1</v>
      </c>
      <c r="AE28" s="148"/>
      <c r="AF28" s="148"/>
      <c r="AG28" s="148"/>
      <c r="AH28" s="149"/>
      <c r="AI28" s="29" t="s">
        <v>2</v>
      </c>
    </row>
    <row r="29" spans="1:35" ht="14.25" customHeight="1">
      <c r="A29" s="20"/>
      <c r="B29" s="30">
        <v>1</v>
      </c>
      <c r="C29" s="36"/>
      <c r="D29" s="14">
        <f>IF(A29=0,"",INDEX(Nimet!$A$2:$D$251,A29,4))</f>
      </c>
      <c r="E29" s="144"/>
      <c r="F29" s="145"/>
      <c r="G29" s="145"/>
      <c r="H29" s="145"/>
      <c r="I29" s="146"/>
      <c r="J29" s="141" t="str">
        <f>CONCATENATE(AB41,"-",AD41)</f>
        <v>0-0</v>
      </c>
      <c r="K29" s="142"/>
      <c r="L29" s="142"/>
      <c r="M29" s="142"/>
      <c r="N29" s="143"/>
      <c r="O29" s="141" t="str">
        <f>CONCATENATE(AB35,"-",AD35)</f>
        <v>0-0</v>
      </c>
      <c r="P29" s="142"/>
      <c r="Q29" s="142"/>
      <c r="R29" s="142"/>
      <c r="S29" s="143"/>
      <c r="T29" s="141" t="str">
        <f>CONCATENATE(AB38,"-",AD38)</f>
        <v>0-0</v>
      </c>
      <c r="U29" s="142"/>
      <c r="V29" s="142"/>
      <c r="W29" s="142"/>
      <c r="X29" s="143"/>
      <c r="Y29" s="147" t="str">
        <f>CONCATENATE(AF35+AF38+AF41,"-",AH35+AH38+AH41)</f>
        <v>0-0</v>
      </c>
      <c r="Z29" s="148"/>
      <c r="AA29" s="148"/>
      <c r="AB29" s="148"/>
      <c r="AC29" s="149"/>
      <c r="AD29" s="147" t="str">
        <f>CONCATENATE(AB35+AB38+AB41,"-",AD35+AD38+AD41)</f>
        <v>0-0</v>
      </c>
      <c r="AE29" s="148"/>
      <c r="AF29" s="148"/>
      <c r="AG29" s="148"/>
      <c r="AH29" s="149"/>
      <c r="AI29" s="70"/>
    </row>
    <row r="30" spans="1:35" ht="14.25" customHeight="1">
      <c r="A30" s="20"/>
      <c r="B30" s="30">
        <v>2</v>
      </c>
      <c r="C30" s="36"/>
      <c r="D30" s="14">
        <f>IF(A30=0,"",INDEX(Nimet!$A$2:$D$251,A30,4))</f>
      </c>
      <c r="E30" s="141" t="str">
        <f>CONCATENATE(AD41,"-",AB41)</f>
        <v>0-0</v>
      </c>
      <c r="F30" s="142"/>
      <c r="G30" s="142"/>
      <c r="H30" s="142"/>
      <c r="I30" s="143"/>
      <c r="J30" s="144"/>
      <c r="K30" s="145"/>
      <c r="L30" s="145"/>
      <c r="M30" s="145"/>
      <c r="N30" s="146"/>
      <c r="O30" s="141" t="str">
        <f>CONCATENATE(AB39,"-",AD39)</f>
        <v>0-0</v>
      </c>
      <c r="P30" s="142"/>
      <c r="Q30" s="142"/>
      <c r="R30" s="142"/>
      <c r="S30" s="143"/>
      <c r="T30" s="141" t="str">
        <f>CONCATENATE(AB36,"-",AD36)</f>
        <v>0-0</v>
      </c>
      <c r="U30" s="142"/>
      <c r="V30" s="142"/>
      <c r="W30" s="142"/>
      <c r="X30" s="143"/>
      <c r="Y30" s="147" t="str">
        <f>CONCATENATE(AF36+AF39+AH41,"-",AH36+AH39+AF41)</f>
        <v>0-0</v>
      </c>
      <c r="Z30" s="148"/>
      <c r="AA30" s="148"/>
      <c r="AB30" s="148"/>
      <c r="AC30" s="149"/>
      <c r="AD30" s="147" t="str">
        <f>CONCATENATE(AB36+AB39+AD41,"-",AD36+AD39+AB41)</f>
        <v>0-0</v>
      </c>
      <c r="AE30" s="148"/>
      <c r="AF30" s="148"/>
      <c r="AG30" s="148"/>
      <c r="AH30" s="149"/>
      <c r="AI30" s="70"/>
    </row>
    <row r="31" spans="1:35" ht="14.25" customHeight="1">
      <c r="A31" s="20"/>
      <c r="B31" s="30">
        <v>3</v>
      </c>
      <c r="C31" s="36"/>
      <c r="D31" s="14">
        <f>IF(A31=0,"",INDEX(Nimet!$A$2:$D$251,A31,4))</f>
      </c>
      <c r="E31" s="141" t="str">
        <f>CONCATENATE(AD35,"-",AB35)</f>
        <v>0-0</v>
      </c>
      <c r="F31" s="142"/>
      <c r="G31" s="142"/>
      <c r="H31" s="142"/>
      <c r="I31" s="143"/>
      <c r="J31" s="141" t="str">
        <f>CONCATENATE(AD39,"-",AB39)</f>
        <v>0-0</v>
      </c>
      <c r="K31" s="142"/>
      <c r="L31" s="142"/>
      <c r="M31" s="142"/>
      <c r="N31" s="143"/>
      <c r="O31" s="144"/>
      <c r="P31" s="145"/>
      <c r="Q31" s="145"/>
      <c r="R31" s="145"/>
      <c r="S31" s="146"/>
      <c r="T31" s="141" t="str">
        <f>CONCATENATE(AB42,"-",AD42)</f>
        <v>0-0</v>
      </c>
      <c r="U31" s="142"/>
      <c r="V31" s="142"/>
      <c r="W31" s="142"/>
      <c r="X31" s="143"/>
      <c r="Y31" s="147" t="str">
        <f>CONCATENATE(AH35+AH39+AF42,"-",AF35+AF39+AH42)</f>
        <v>0-0</v>
      </c>
      <c r="Z31" s="148"/>
      <c r="AA31" s="148"/>
      <c r="AB31" s="148"/>
      <c r="AC31" s="149"/>
      <c r="AD31" s="147" t="str">
        <f>CONCATENATE(AD35+AD39+AB42,"-",AB35+AB39+AD42)</f>
        <v>0-0</v>
      </c>
      <c r="AE31" s="148"/>
      <c r="AF31" s="148"/>
      <c r="AG31" s="148"/>
      <c r="AH31" s="149"/>
      <c r="AI31" s="70"/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41" t="str">
        <f>CONCATENATE(AD38,"-",AB38)</f>
        <v>0-0</v>
      </c>
      <c r="F32" s="142"/>
      <c r="G32" s="142"/>
      <c r="H32" s="142"/>
      <c r="I32" s="143"/>
      <c r="J32" s="141" t="str">
        <f>CONCATENATE(AD36,"-",AB36)</f>
        <v>0-0</v>
      </c>
      <c r="K32" s="142"/>
      <c r="L32" s="142"/>
      <c r="M32" s="142"/>
      <c r="N32" s="143"/>
      <c r="O32" s="141" t="str">
        <f>CONCATENATE(AD42,"-",AB42)</f>
        <v>0-0</v>
      </c>
      <c r="P32" s="142"/>
      <c r="Q32" s="142"/>
      <c r="R32" s="142"/>
      <c r="S32" s="143"/>
      <c r="T32" s="144"/>
      <c r="U32" s="145"/>
      <c r="V32" s="145"/>
      <c r="W32" s="145"/>
      <c r="X32" s="146"/>
      <c r="Y32" s="147" t="str">
        <f>CONCATENATE(AH36+AH38+AH42,"-",AF36+AF38+AF42)</f>
        <v>0-0</v>
      </c>
      <c r="Z32" s="148"/>
      <c r="AA32" s="148"/>
      <c r="AB32" s="148"/>
      <c r="AC32" s="149"/>
      <c r="AD32" s="147" t="str">
        <f>CONCATENATE(AD36+AD38+AD42,"-",AB36+AB38+AB42)</f>
        <v>0-0</v>
      </c>
      <c r="AE32" s="148"/>
      <c r="AF32" s="148"/>
      <c r="AG32" s="148"/>
      <c r="AH32" s="149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43</v>
      </c>
      <c r="AK34" s="11"/>
    </row>
    <row r="35" spans="1:40" ht="14.25" customHeight="1">
      <c r="A35" s="15" t="s">
        <v>12</v>
      </c>
      <c r="B35" s="1" t="str">
        <f>CONCATENATE(D29,"  -  ",D31)</f>
        <v>  -  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  -  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  -  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8"/>
  <sheetViews>
    <sheetView zoomScale="75" zoomScaleNormal="75" zoomScaleSheetLayoutView="75" zoomScalePageLayoutView="0" workbookViewId="0" topLeftCell="A1">
      <selection activeCell="J18" sqref="J18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99</v>
      </c>
    </row>
    <row r="2" ht="15" customHeight="1">
      <c r="D2" s="10" t="s">
        <v>100</v>
      </c>
    </row>
    <row r="3" spans="4:8" ht="15" customHeight="1">
      <c r="D3" s="9"/>
      <c r="G3" s="22"/>
      <c r="H3" s="3"/>
    </row>
    <row r="4" spans="4:7" ht="15" customHeight="1">
      <c r="D4" s="10" t="s">
        <v>47</v>
      </c>
      <c r="G4" s="22"/>
    </row>
    <row r="5" spans="4:7" ht="15" customHeight="1">
      <c r="D5" s="10"/>
      <c r="G5" s="22"/>
    </row>
    <row r="6" spans="4:7" ht="15" customHeight="1">
      <c r="D6" s="10" t="s">
        <v>103</v>
      </c>
      <c r="G6" s="22"/>
    </row>
    <row r="8" spans="4:6" ht="15" customHeight="1">
      <c r="D8" s="2"/>
      <c r="E8" s="2"/>
      <c r="F8" s="2"/>
    </row>
    <row r="9" spans="3:10" ht="14.25" customHeight="1">
      <c r="C9" s="20">
        <v>28</v>
      </c>
      <c r="D9" s="51">
        <v>1</v>
      </c>
      <c r="E9" s="44" t="s">
        <v>72</v>
      </c>
      <c r="F9" s="5" t="str">
        <f>IF(C9=0,"",INDEX(Nimet!$A$2:$D$251,C9,4))</f>
        <v>Taavela Petri, Por-83</v>
      </c>
      <c r="G9" s="135" t="s">
        <v>93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135" t="s">
        <v>55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132" t="s">
        <v>55</v>
      </c>
      <c r="H11" s="128" t="s">
        <v>113</v>
      </c>
      <c r="I11" s="23"/>
      <c r="J11" s="23"/>
    </row>
    <row r="12" spans="3:10" ht="14.25" customHeight="1">
      <c r="C12" s="20">
        <v>3</v>
      </c>
      <c r="D12" s="50">
        <v>4</v>
      </c>
      <c r="E12" s="125" t="s">
        <v>78</v>
      </c>
      <c r="F12" s="4" t="str">
        <f>IF(C12=0,"",INDEX(Nimet!$A$2:$D$251,C12,4))</f>
        <v>Tuomela Ville, JuVo</v>
      </c>
      <c r="G12" s="37"/>
      <c r="H12" s="25"/>
      <c r="I12" s="135" t="s">
        <v>88</v>
      </c>
      <c r="J12" s="23"/>
    </row>
    <row r="13" spans="3:10" ht="14.25" customHeight="1">
      <c r="C13" s="20">
        <v>16</v>
      </c>
      <c r="D13" s="49">
        <v>5</v>
      </c>
      <c r="E13" s="44" t="s">
        <v>77</v>
      </c>
      <c r="F13" s="5" t="str">
        <f>IF(C13=0,"",INDEX(Nimet!$A$2:$D$251,C13,4))</f>
        <v>Paro Rune, KoKu</v>
      </c>
      <c r="G13" s="127" t="s">
        <v>88</v>
      </c>
      <c r="H13" s="25"/>
      <c r="I13" s="128" t="s">
        <v>118</v>
      </c>
      <c r="J13" s="23"/>
    </row>
    <row r="14" spans="3:10" ht="14.25" customHeight="1">
      <c r="C14" s="20">
        <v>19</v>
      </c>
      <c r="D14" s="50">
        <v>6</v>
      </c>
      <c r="E14" s="45" t="s">
        <v>71</v>
      </c>
      <c r="F14" s="4" t="str">
        <f>IF(C14=0,"",INDEX(Nimet!$A$2:$D$251,C14,4))</f>
        <v>Storbacka Victor, KoKu</v>
      </c>
      <c r="G14" s="134" t="s">
        <v>112</v>
      </c>
      <c r="H14" s="129" t="s">
        <v>88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129" t="s">
        <v>108</v>
      </c>
      <c r="H15" s="130" t="s">
        <v>116</v>
      </c>
      <c r="I15" s="25"/>
      <c r="J15" s="23"/>
    </row>
    <row r="16" spans="3:10" ht="14.25" customHeight="1">
      <c r="C16" s="20">
        <v>13</v>
      </c>
      <c r="D16" s="50">
        <v>8</v>
      </c>
      <c r="E16" s="45" t="s">
        <v>76</v>
      </c>
      <c r="F16" s="4" t="str">
        <f>IF(C16=0,"",INDEX(Nimet!$A$2:$D$251,C16,4))</f>
        <v>Lerviks Bengt, KoKu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135" t="s">
        <v>88</v>
      </c>
    </row>
    <row r="18" spans="4:11" ht="14.25" customHeight="1">
      <c r="D18" s="2"/>
      <c r="E18" s="45"/>
      <c r="F18" s="2"/>
      <c r="G18" s="38"/>
      <c r="H18" s="26"/>
      <c r="I18" s="25"/>
      <c r="J18" s="131" t="s">
        <v>119</v>
      </c>
      <c r="K18" s="3"/>
    </row>
    <row r="19" spans="3:11" ht="14.25" customHeight="1">
      <c r="C19" s="20">
        <v>10</v>
      </c>
      <c r="D19" s="49">
        <v>9</v>
      </c>
      <c r="E19" s="44" t="s">
        <v>75</v>
      </c>
      <c r="F19" s="5" t="str">
        <f>IF(C19=0,"",INDEX(Nimet!$A$2:$D$251,C19,4))</f>
        <v>Kinsley Ben, KoKu</v>
      </c>
      <c r="G19" s="127" t="s">
        <v>84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135" t="s">
        <v>61</v>
      </c>
      <c r="I20" s="25"/>
      <c r="J20" s="23"/>
      <c r="K20" s="3"/>
    </row>
    <row r="21" spans="3:11" ht="14.25" customHeight="1">
      <c r="C21" s="20">
        <v>14</v>
      </c>
      <c r="D21" s="49">
        <v>11</v>
      </c>
      <c r="E21" s="44" t="s">
        <v>73</v>
      </c>
      <c r="F21" s="5" t="str">
        <f>IF(C21=0,"",INDEX(Nimet!$A$2:$D$251,C21,4))</f>
        <v>Leskinen Janne, KoKu</v>
      </c>
      <c r="G21" s="133" t="s">
        <v>61</v>
      </c>
      <c r="H21" s="128" t="s">
        <v>115</v>
      </c>
      <c r="I21" s="25"/>
      <c r="J21" s="23"/>
      <c r="K21" s="3"/>
    </row>
    <row r="22" spans="3:11" ht="14.25" customHeight="1">
      <c r="C22" s="20">
        <v>31</v>
      </c>
      <c r="D22" s="50">
        <v>12</v>
      </c>
      <c r="E22" s="125" t="s">
        <v>79</v>
      </c>
      <c r="F22" s="4" t="str">
        <f>IF(C22=0,"",INDEX(Nimet!$A$2:$D$251,C22,4))</f>
        <v>Jokiranta Kari, SeSi</v>
      </c>
      <c r="G22" s="130" t="s">
        <v>111</v>
      </c>
      <c r="H22" s="25"/>
      <c r="I22" s="129" t="s">
        <v>61</v>
      </c>
      <c r="J22" s="23"/>
      <c r="K22" s="3"/>
    </row>
    <row r="23" spans="3:11" ht="14.25" customHeight="1">
      <c r="C23" s="20">
        <v>7</v>
      </c>
      <c r="D23" s="49">
        <v>13</v>
      </c>
      <c r="E23" s="126" t="s">
        <v>80</v>
      </c>
      <c r="F23" s="5" t="str">
        <f>IF(C23=0,"",INDEX(Nimet!$A$2:$D$251,C23,4))</f>
        <v>Gammelgård Levi, KoKu</v>
      </c>
      <c r="G23" s="127" t="s">
        <v>58</v>
      </c>
      <c r="H23" s="25"/>
      <c r="I23" s="130" t="s">
        <v>117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129" t="s">
        <v>92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132" t="s">
        <v>92</v>
      </c>
      <c r="H25" s="130" t="s">
        <v>114</v>
      </c>
      <c r="I25" s="23"/>
      <c r="J25" s="23"/>
      <c r="K25" s="3"/>
    </row>
    <row r="26" spans="3:11" ht="14.25" customHeight="1">
      <c r="C26" s="20">
        <v>27</v>
      </c>
      <c r="D26" s="50">
        <v>16</v>
      </c>
      <c r="E26" s="45" t="s">
        <v>74</v>
      </c>
      <c r="F26" s="4" t="str">
        <f>IF(C26=0,"",INDEX(Nimet!$A$2:$D$251,C26,4))</f>
        <v>Taavela Juuso, Por-83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4">
      <selection activeCell="AI10" sqref="AI10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99</v>
      </c>
      <c r="Y1" s="19" t="s">
        <v>28</v>
      </c>
      <c r="AE1" s="19"/>
      <c r="AF1" s="19"/>
      <c r="AG1" s="19"/>
      <c r="AH1" s="19"/>
    </row>
    <row r="2" spans="2:37" ht="18">
      <c r="B2" s="10" t="s">
        <v>100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50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104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47">
        <v>1</v>
      </c>
      <c r="F9" s="148"/>
      <c r="G9" s="148"/>
      <c r="H9" s="148"/>
      <c r="I9" s="149"/>
      <c r="J9" s="147">
        <v>2</v>
      </c>
      <c r="K9" s="148"/>
      <c r="L9" s="148"/>
      <c r="M9" s="148"/>
      <c r="N9" s="149"/>
      <c r="O9" s="147">
        <v>3</v>
      </c>
      <c r="P9" s="148"/>
      <c r="Q9" s="148"/>
      <c r="R9" s="148"/>
      <c r="S9" s="149"/>
      <c r="T9" s="147">
        <v>4</v>
      </c>
      <c r="U9" s="148"/>
      <c r="V9" s="148"/>
      <c r="W9" s="148"/>
      <c r="X9" s="149"/>
      <c r="Y9" s="147" t="s">
        <v>0</v>
      </c>
      <c r="Z9" s="148"/>
      <c r="AA9" s="148"/>
      <c r="AB9" s="148"/>
      <c r="AC9" s="149"/>
      <c r="AD9" s="147" t="s">
        <v>1</v>
      </c>
      <c r="AE9" s="148"/>
      <c r="AF9" s="148"/>
      <c r="AG9" s="148"/>
      <c r="AH9" s="149"/>
      <c r="AI9" s="29" t="s">
        <v>2</v>
      </c>
    </row>
    <row r="10" spans="1:35" ht="14.25" customHeight="1">
      <c r="A10" s="20">
        <v>9</v>
      </c>
      <c r="B10" s="30">
        <v>1</v>
      </c>
      <c r="C10" s="36">
        <v>1892</v>
      </c>
      <c r="D10" s="14" t="str">
        <f>IF(A10=0,"",INDEX(Nimet!$A$2:$D$251,A10,4))</f>
        <v>Ingman Mats, KoKu</v>
      </c>
      <c r="E10" s="144"/>
      <c r="F10" s="145"/>
      <c r="G10" s="145"/>
      <c r="H10" s="145"/>
      <c r="I10" s="146"/>
      <c r="J10" s="141" t="str">
        <f>CONCATENATE(AB22,"-",AD22)</f>
        <v>3-0</v>
      </c>
      <c r="K10" s="142"/>
      <c r="L10" s="142"/>
      <c r="M10" s="142"/>
      <c r="N10" s="143"/>
      <c r="O10" s="141" t="str">
        <f>CONCATENATE(AB16,"-",AD16)</f>
        <v>3-0</v>
      </c>
      <c r="P10" s="142"/>
      <c r="Q10" s="142"/>
      <c r="R10" s="142"/>
      <c r="S10" s="143"/>
      <c r="T10" s="141" t="str">
        <f>CONCATENATE(AB19,"-",AD19)</f>
        <v>3-0</v>
      </c>
      <c r="U10" s="142"/>
      <c r="V10" s="142"/>
      <c r="W10" s="142"/>
      <c r="X10" s="143"/>
      <c r="Y10" s="147" t="str">
        <f>CONCATENATE(AF16+AF19+AF22,"-",AH16+AH19+AH22)</f>
        <v>3-0</v>
      </c>
      <c r="Z10" s="148"/>
      <c r="AA10" s="148"/>
      <c r="AB10" s="148"/>
      <c r="AC10" s="149"/>
      <c r="AD10" s="147" t="str">
        <f>CONCATENATE(AB16+AB19+AB22,"-",AD16+AD19+AD22)</f>
        <v>9-0</v>
      </c>
      <c r="AE10" s="148"/>
      <c r="AF10" s="148"/>
      <c r="AG10" s="148"/>
      <c r="AH10" s="149"/>
      <c r="AI10" s="70">
        <v>1</v>
      </c>
    </row>
    <row r="11" spans="1:35" ht="14.25" customHeight="1">
      <c r="A11" s="20">
        <v>1</v>
      </c>
      <c r="B11" s="30">
        <v>2</v>
      </c>
      <c r="C11" s="36">
        <v>1484</v>
      </c>
      <c r="D11" s="14" t="str">
        <f>IF(A11=0,"",INDEX(Nimet!$A$2:$D$251,A11,4))</f>
        <v>Norrbo Peter, Isojoki</v>
      </c>
      <c r="E11" s="141" t="str">
        <f>CONCATENATE(AD22,"-",AB22)</f>
        <v>0-3</v>
      </c>
      <c r="F11" s="142"/>
      <c r="G11" s="142"/>
      <c r="H11" s="142"/>
      <c r="I11" s="143"/>
      <c r="J11" s="144"/>
      <c r="K11" s="145"/>
      <c r="L11" s="145"/>
      <c r="M11" s="145"/>
      <c r="N11" s="146"/>
      <c r="O11" s="141" t="str">
        <f>CONCATENATE(AB20,"-",AD20)</f>
        <v>3-0</v>
      </c>
      <c r="P11" s="142"/>
      <c r="Q11" s="142"/>
      <c r="R11" s="142"/>
      <c r="S11" s="143"/>
      <c r="T11" s="141" t="str">
        <f>CONCATENATE(AB17,"-",AD17)</f>
        <v>3-0</v>
      </c>
      <c r="U11" s="142"/>
      <c r="V11" s="142"/>
      <c r="W11" s="142"/>
      <c r="X11" s="143"/>
      <c r="Y11" s="147" t="str">
        <f>CONCATENATE(AF17+AF20+AH22,"-",AH17+AH20+AF22)</f>
        <v>2-1</v>
      </c>
      <c r="Z11" s="148"/>
      <c r="AA11" s="148"/>
      <c r="AB11" s="148"/>
      <c r="AC11" s="149"/>
      <c r="AD11" s="147" t="str">
        <f>CONCATENATE(AB17+AB20+AD22,"-",AD17+AD20+AB22)</f>
        <v>6-3</v>
      </c>
      <c r="AE11" s="148"/>
      <c r="AF11" s="148"/>
      <c r="AG11" s="148"/>
      <c r="AH11" s="149"/>
      <c r="AI11" s="70">
        <v>2</v>
      </c>
    </row>
    <row r="12" spans="1:35" ht="14.25" customHeight="1">
      <c r="A12" s="20">
        <v>20</v>
      </c>
      <c r="B12" s="30">
        <v>3</v>
      </c>
      <c r="C12" s="36">
        <v>1325</v>
      </c>
      <c r="D12" s="14" t="str">
        <f>IF(A12=0,"",INDEX(Nimet!$A$2:$D$251,A12,4))</f>
        <v>Ström Börje, KoKu</v>
      </c>
      <c r="E12" s="141" t="str">
        <f>CONCATENATE(AD16,"-",AB16)</f>
        <v>0-3</v>
      </c>
      <c r="F12" s="142"/>
      <c r="G12" s="142"/>
      <c r="H12" s="142"/>
      <c r="I12" s="143"/>
      <c r="J12" s="141" t="str">
        <f>CONCATENATE(AD20,"-",AB20)</f>
        <v>0-3</v>
      </c>
      <c r="K12" s="142"/>
      <c r="L12" s="142"/>
      <c r="M12" s="142"/>
      <c r="N12" s="143"/>
      <c r="O12" s="144"/>
      <c r="P12" s="145"/>
      <c r="Q12" s="145"/>
      <c r="R12" s="145"/>
      <c r="S12" s="146"/>
      <c r="T12" s="141" t="str">
        <f>CONCATENATE(AB23,"-",AD23)</f>
        <v>1-2</v>
      </c>
      <c r="U12" s="142"/>
      <c r="V12" s="142"/>
      <c r="W12" s="142"/>
      <c r="X12" s="143"/>
      <c r="Y12" s="147" t="str">
        <f>CONCATENATE(AH16+AH20+AF23,"-",AF16+AF20+AH23)</f>
        <v>0-3</v>
      </c>
      <c r="Z12" s="148"/>
      <c r="AA12" s="148"/>
      <c r="AB12" s="148"/>
      <c r="AC12" s="149"/>
      <c r="AD12" s="147" t="str">
        <f>CONCATENATE(AD16+AD20+AB23,"-",AB16+AB20+AD23)</f>
        <v>1-8</v>
      </c>
      <c r="AE12" s="148"/>
      <c r="AF12" s="148"/>
      <c r="AG12" s="148"/>
      <c r="AH12" s="149"/>
      <c r="AI12" s="70">
        <v>4</v>
      </c>
    </row>
    <row r="13" spans="1:35" ht="14.25" customHeight="1">
      <c r="A13" s="20">
        <v>26</v>
      </c>
      <c r="B13" s="30">
        <v>4</v>
      </c>
      <c r="C13" s="36"/>
      <c r="D13" s="14" t="str">
        <f>IF(A13=0,"",INDEX(Nimet!$A$2:$D$251,A13,4))</f>
        <v>Mattila Matias, Por-83</v>
      </c>
      <c r="E13" s="141" t="str">
        <f>CONCATENATE(AD19,"-",AB19)</f>
        <v>0-3</v>
      </c>
      <c r="F13" s="142"/>
      <c r="G13" s="142"/>
      <c r="H13" s="142"/>
      <c r="I13" s="143"/>
      <c r="J13" s="141" t="str">
        <f>CONCATENATE(AD17,"-",AB17)</f>
        <v>0-3</v>
      </c>
      <c r="K13" s="142"/>
      <c r="L13" s="142"/>
      <c r="M13" s="142"/>
      <c r="N13" s="143"/>
      <c r="O13" s="141" t="str">
        <f>CONCATENATE(AD23,"-",AB23)</f>
        <v>2-1</v>
      </c>
      <c r="P13" s="142"/>
      <c r="Q13" s="142"/>
      <c r="R13" s="142"/>
      <c r="S13" s="143"/>
      <c r="T13" s="144"/>
      <c r="U13" s="145"/>
      <c r="V13" s="145"/>
      <c r="W13" s="145"/>
      <c r="X13" s="146"/>
      <c r="Y13" s="147" t="str">
        <f>CONCATENATE(AH17+AH19+AH23,"-",AF17+AF19+AF23)</f>
        <v>1-2</v>
      </c>
      <c r="Z13" s="148"/>
      <c r="AA13" s="148"/>
      <c r="AB13" s="148"/>
      <c r="AC13" s="149"/>
      <c r="AD13" s="147" t="str">
        <f>CONCATENATE(AD17+AD19+AD23,"-",AB17+AB19+AB23)</f>
        <v>2-7</v>
      </c>
      <c r="AE13" s="148"/>
      <c r="AF13" s="148"/>
      <c r="AG13" s="148"/>
      <c r="AH13" s="149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43</v>
      </c>
      <c r="AK15" s="11"/>
    </row>
    <row r="16" spans="1:40" ht="14.25" customHeight="1">
      <c r="A16" s="15" t="s">
        <v>12</v>
      </c>
      <c r="B16" s="1" t="str">
        <f>CONCATENATE(D10,"  -  ",D12)</f>
        <v>Ingman Mats, KoKu  -  Ström Börje, KoKu</v>
      </c>
      <c r="G16" s="65">
        <v>11</v>
      </c>
      <c r="H16" s="71" t="s">
        <v>27</v>
      </c>
      <c r="I16" s="66">
        <v>7</v>
      </c>
      <c r="J16" s="72"/>
      <c r="K16" s="65">
        <v>11</v>
      </c>
      <c r="L16" s="71" t="s">
        <v>27</v>
      </c>
      <c r="M16" s="66">
        <v>5</v>
      </c>
      <c r="N16" s="72"/>
      <c r="O16" s="65">
        <v>11</v>
      </c>
      <c r="P16" s="71" t="s">
        <v>27</v>
      </c>
      <c r="Q16" s="66">
        <v>8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Norrbo Peter, Isojoki  -  Mattila Matias, Por-83</v>
      </c>
      <c r="G17" s="93">
        <v>11</v>
      </c>
      <c r="H17" s="81" t="s">
        <v>27</v>
      </c>
      <c r="I17" s="94">
        <v>8</v>
      </c>
      <c r="J17" s="72"/>
      <c r="K17" s="65">
        <v>11</v>
      </c>
      <c r="L17" s="71" t="s">
        <v>27</v>
      </c>
      <c r="M17" s="66">
        <v>6</v>
      </c>
      <c r="N17" s="72"/>
      <c r="O17" s="65">
        <v>11</v>
      </c>
      <c r="P17" s="71" t="s">
        <v>27</v>
      </c>
      <c r="Q17" s="66">
        <v>5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Ingman Mats, KoKu  -  Mattila Matias, Por-83</v>
      </c>
      <c r="G19" s="65">
        <v>11</v>
      </c>
      <c r="H19" s="71" t="s">
        <v>27</v>
      </c>
      <c r="I19" s="66">
        <v>6</v>
      </c>
      <c r="J19" s="72"/>
      <c r="K19" s="65">
        <v>11</v>
      </c>
      <c r="L19" s="71" t="s">
        <v>27</v>
      </c>
      <c r="M19" s="66">
        <v>9</v>
      </c>
      <c r="N19" s="72"/>
      <c r="O19" s="65">
        <v>11</v>
      </c>
      <c r="P19" s="71" t="s">
        <v>27</v>
      </c>
      <c r="Q19" s="66">
        <v>9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Norrbo Peter, Isojoki  -  Ström Börje, KoKu</v>
      </c>
      <c r="G20" s="65">
        <v>11</v>
      </c>
      <c r="H20" s="71" t="s">
        <v>27</v>
      </c>
      <c r="I20" s="66">
        <v>7</v>
      </c>
      <c r="J20" s="72"/>
      <c r="K20" s="65">
        <v>11</v>
      </c>
      <c r="L20" s="71" t="s">
        <v>27</v>
      </c>
      <c r="M20" s="66">
        <v>6</v>
      </c>
      <c r="N20" s="72"/>
      <c r="O20" s="65">
        <v>14</v>
      </c>
      <c r="P20" s="71" t="s">
        <v>27</v>
      </c>
      <c r="Q20" s="66">
        <v>12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Ingman Mats, KoKu  -  Norrbo Peter, Isojoki</v>
      </c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4</v>
      </c>
      <c r="N22" s="72"/>
      <c r="O22" s="65">
        <v>12</v>
      </c>
      <c r="P22" s="71" t="s">
        <v>27</v>
      </c>
      <c r="Q22" s="66">
        <v>10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Ström Börje, KoKu  -  Mattila Matias, Por-83</v>
      </c>
      <c r="G23" s="65">
        <v>12</v>
      </c>
      <c r="H23" s="71" t="s">
        <v>27</v>
      </c>
      <c r="I23" s="66">
        <v>14</v>
      </c>
      <c r="J23" s="72"/>
      <c r="K23" s="65">
        <v>11</v>
      </c>
      <c r="L23" s="71" t="s">
        <v>27</v>
      </c>
      <c r="M23" s="66">
        <v>9</v>
      </c>
      <c r="N23" s="72"/>
      <c r="O23" s="65">
        <v>9</v>
      </c>
      <c r="P23" s="71" t="s">
        <v>27</v>
      </c>
      <c r="Q23" s="66">
        <v>11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1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39</v>
      </c>
      <c r="C27" s="31"/>
      <c r="D27" s="31"/>
    </row>
    <row r="28" spans="2:35" ht="14.25" customHeight="1">
      <c r="B28" s="12"/>
      <c r="C28" s="13"/>
      <c r="D28" s="14"/>
      <c r="E28" s="147">
        <v>1</v>
      </c>
      <c r="F28" s="148"/>
      <c r="G28" s="148"/>
      <c r="H28" s="148"/>
      <c r="I28" s="149"/>
      <c r="J28" s="147">
        <v>2</v>
      </c>
      <c r="K28" s="148"/>
      <c r="L28" s="148"/>
      <c r="M28" s="148"/>
      <c r="N28" s="149"/>
      <c r="O28" s="147">
        <v>3</v>
      </c>
      <c r="P28" s="148"/>
      <c r="Q28" s="148"/>
      <c r="R28" s="148"/>
      <c r="S28" s="149"/>
      <c r="T28" s="147">
        <v>4</v>
      </c>
      <c r="U28" s="148"/>
      <c r="V28" s="148"/>
      <c r="W28" s="148"/>
      <c r="X28" s="149"/>
      <c r="Y28" s="147" t="s">
        <v>0</v>
      </c>
      <c r="Z28" s="148"/>
      <c r="AA28" s="148"/>
      <c r="AB28" s="148"/>
      <c r="AC28" s="149"/>
      <c r="AD28" s="147" t="s">
        <v>1</v>
      </c>
      <c r="AE28" s="148"/>
      <c r="AF28" s="148"/>
      <c r="AG28" s="148"/>
      <c r="AH28" s="149"/>
      <c r="AI28" s="29" t="s">
        <v>2</v>
      </c>
    </row>
    <row r="29" spans="1:35" ht="14.25" customHeight="1">
      <c r="A29" s="20">
        <v>4</v>
      </c>
      <c r="B29" s="30">
        <v>1</v>
      </c>
      <c r="C29" s="36">
        <v>1859</v>
      </c>
      <c r="D29" s="14" t="str">
        <f>IF(A29=0,"",INDEX(Nimet!$A$2:$D$251,A29,4))</f>
        <v>Alén Tommy, KoKu</v>
      </c>
      <c r="E29" s="144"/>
      <c r="F29" s="145"/>
      <c r="G29" s="145"/>
      <c r="H29" s="145"/>
      <c r="I29" s="146"/>
      <c r="J29" s="141" t="str">
        <f>CONCATENATE(AB41,"-",AD41)</f>
        <v>0-3</v>
      </c>
      <c r="K29" s="142"/>
      <c r="L29" s="142"/>
      <c r="M29" s="142"/>
      <c r="N29" s="143"/>
      <c r="O29" s="141" t="str">
        <f>CONCATENATE(AB35,"-",AD35)</f>
        <v>3-0</v>
      </c>
      <c r="P29" s="142"/>
      <c r="Q29" s="142"/>
      <c r="R29" s="142"/>
      <c r="S29" s="143"/>
      <c r="T29" s="141" t="str">
        <f>CONCATENATE(AB38,"-",AD38)</f>
        <v>2-1</v>
      </c>
      <c r="U29" s="142"/>
      <c r="V29" s="142"/>
      <c r="W29" s="142"/>
      <c r="X29" s="143"/>
      <c r="Y29" s="147" t="str">
        <f>CONCATENATE(AF35+AF38+AF41,"-",AH35+AH38+AH41)</f>
        <v>2-1</v>
      </c>
      <c r="Z29" s="148"/>
      <c r="AA29" s="148"/>
      <c r="AB29" s="148"/>
      <c r="AC29" s="149"/>
      <c r="AD29" s="147" t="str">
        <f>CONCATENATE(AB35+AB38+AB41,"-",AD35+AD38+AD41)</f>
        <v>5-4</v>
      </c>
      <c r="AE29" s="148"/>
      <c r="AF29" s="148"/>
      <c r="AG29" s="148"/>
      <c r="AH29" s="149"/>
      <c r="AI29" s="70">
        <v>2</v>
      </c>
    </row>
    <row r="30" spans="1:35" ht="14.25" customHeight="1">
      <c r="A30" s="20">
        <v>11</v>
      </c>
      <c r="B30" s="30">
        <v>2</v>
      </c>
      <c r="C30" s="36"/>
      <c r="D30" s="14" t="str">
        <f>IF(A30=0,"",INDEX(Nimet!$A$2:$D$251,A30,4))</f>
        <v>Klemets Mikael, KoKu</v>
      </c>
      <c r="E30" s="141" t="str">
        <f>CONCATENATE(AD41,"-",AB41)</f>
        <v>3-0</v>
      </c>
      <c r="F30" s="142"/>
      <c r="G30" s="142"/>
      <c r="H30" s="142"/>
      <c r="I30" s="143"/>
      <c r="J30" s="144"/>
      <c r="K30" s="145"/>
      <c r="L30" s="145"/>
      <c r="M30" s="145"/>
      <c r="N30" s="146"/>
      <c r="O30" s="141" t="str">
        <f>CONCATENATE(AB39,"-",AD39)</f>
        <v>3-0</v>
      </c>
      <c r="P30" s="142"/>
      <c r="Q30" s="142"/>
      <c r="R30" s="142"/>
      <c r="S30" s="143"/>
      <c r="T30" s="141" t="str">
        <f>CONCATENATE(AB36,"-",AD36)</f>
        <v>2-1</v>
      </c>
      <c r="U30" s="142"/>
      <c r="V30" s="142"/>
      <c r="W30" s="142"/>
      <c r="X30" s="143"/>
      <c r="Y30" s="147" t="str">
        <f>CONCATENATE(AF36+AF39+AH41,"-",AH36+AH39+AF41)</f>
        <v>3-0</v>
      </c>
      <c r="Z30" s="148"/>
      <c r="AA30" s="148"/>
      <c r="AB30" s="148"/>
      <c r="AC30" s="149"/>
      <c r="AD30" s="147" t="str">
        <f>CONCATENATE(AB36+AB39+AD41,"-",AD36+AD39+AB41)</f>
        <v>8-1</v>
      </c>
      <c r="AE30" s="148"/>
      <c r="AF30" s="148"/>
      <c r="AG30" s="148"/>
      <c r="AH30" s="149"/>
      <c r="AI30" s="70">
        <v>1</v>
      </c>
    </row>
    <row r="31" spans="1:35" ht="14.25" customHeight="1">
      <c r="A31" s="20">
        <v>24</v>
      </c>
      <c r="B31" s="30">
        <v>3</v>
      </c>
      <c r="C31" s="36">
        <v>1405</v>
      </c>
      <c r="D31" s="14" t="str">
        <f>IF(A31=0,"",INDEX(Nimet!$A$2:$D$251,A31,4))</f>
        <v>Mäntyniemi Keijo, Kurvi</v>
      </c>
      <c r="E31" s="141" t="str">
        <f>CONCATENATE(AD35,"-",AB35)</f>
        <v>0-3</v>
      </c>
      <c r="F31" s="142"/>
      <c r="G31" s="142"/>
      <c r="H31" s="142"/>
      <c r="I31" s="143"/>
      <c r="J31" s="141" t="str">
        <f>CONCATENATE(AD39,"-",AB39)</f>
        <v>0-3</v>
      </c>
      <c r="K31" s="142"/>
      <c r="L31" s="142"/>
      <c r="M31" s="142"/>
      <c r="N31" s="143"/>
      <c r="O31" s="144"/>
      <c r="P31" s="145"/>
      <c r="Q31" s="145"/>
      <c r="R31" s="145"/>
      <c r="S31" s="146"/>
      <c r="T31" s="141" t="str">
        <f>CONCATENATE(AB42,"-",AD42)</f>
        <v>0-3</v>
      </c>
      <c r="U31" s="142"/>
      <c r="V31" s="142"/>
      <c r="W31" s="142"/>
      <c r="X31" s="143"/>
      <c r="Y31" s="147" t="str">
        <f>CONCATENATE(AH35+AH39+AF42,"-",AF35+AF39+AH42)</f>
        <v>0-3</v>
      </c>
      <c r="Z31" s="148"/>
      <c r="AA31" s="148"/>
      <c r="AB31" s="148"/>
      <c r="AC31" s="149"/>
      <c r="AD31" s="147" t="str">
        <f>CONCATENATE(AD35+AD39+AB42,"-",AB35+AB39+AD42)</f>
        <v>0-9</v>
      </c>
      <c r="AE31" s="148"/>
      <c r="AF31" s="148"/>
      <c r="AG31" s="148"/>
      <c r="AH31" s="149"/>
      <c r="AI31" s="70">
        <v>4</v>
      </c>
    </row>
    <row r="32" spans="1:35" ht="14.25" customHeight="1">
      <c r="A32" s="20">
        <v>31</v>
      </c>
      <c r="B32" s="30">
        <v>4</v>
      </c>
      <c r="C32" s="36">
        <v>1107</v>
      </c>
      <c r="D32" s="14" t="str">
        <f>IF(A32=0,"",INDEX(Nimet!$A$2:$D$251,A32,4))</f>
        <v>Jokiranta Kari, SeSi</v>
      </c>
      <c r="E32" s="141" t="str">
        <f>CONCATENATE(AD38,"-",AB38)</f>
        <v>1-2</v>
      </c>
      <c r="F32" s="142"/>
      <c r="G32" s="142"/>
      <c r="H32" s="142"/>
      <c r="I32" s="143"/>
      <c r="J32" s="141" t="str">
        <f>CONCATENATE(AD36,"-",AB36)</f>
        <v>1-2</v>
      </c>
      <c r="K32" s="142"/>
      <c r="L32" s="142"/>
      <c r="M32" s="142"/>
      <c r="N32" s="143"/>
      <c r="O32" s="141" t="str">
        <f>CONCATENATE(AD42,"-",AB42)</f>
        <v>3-0</v>
      </c>
      <c r="P32" s="142"/>
      <c r="Q32" s="142"/>
      <c r="R32" s="142"/>
      <c r="S32" s="143"/>
      <c r="T32" s="144"/>
      <c r="U32" s="145"/>
      <c r="V32" s="145"/>
      <c r="W32" s="145"/>
      <c r="X32" s="146"/>
      <c r="Y32" s="147" t="str">
        <f>CONCATENATE(AH36+AH38+AH42,"-",AF36+AF38+AF42)</f>
        <v>1-2</v>
      </c>
      <c r="Z32" s="148"/>
      <c r="AA32" s="148"/>
      <c r="AB32" s="148"/>
      <c r="AC32" s="149"/>
      <c r="AD32" s="147" t="str">
        <f>CONCATENATE(AD36+AD38+AD42,"-",AB36+AB38+AB42)</f>
        <v>5-4</v>
      </c>
      <c r="AE32" s="148"/>
      <c r="AF32" s="148"/>
      <c r="AG32" s="148"/>
      <c r="AH32" s="149"/>
      <c r="AI32" s="70">
        <v>3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43</v>
      </c>
      <c r="AK34" s="11"/>
    </row>
    <row r="35" spans="1:40" ht="14.25" customHeight="1">
      <c r="A35" s="15" t="s">
        <v>12</v>
      </c>
      <c r="B35" s="1" t="str">
        <f>CONCATENATE(D29,"  -  ",D31)</f>
        <v>Alén Tommy, KoKu  -  Mäntyniemi Keijo, Kurvi</v>
      </c>
      <c r="G35" s="65">
        <v>11</v>
      </c>
      <c r="H35" s="71" t="s">
        <v>27</v>
      </c>
      <c r="I35" s="66">
        <v>7</v>
      </c>
      <c r="J35" s="72"/>
      <c r="K35" s="65">
        <v>11</v>
      </c>
      <c r="L35" s="71" t="s">
        <v>27</v>
      </c>
      <c r="M35" s="66">
        <v>9</v>
      </c>
      <c r="N35" s="72"/>
      <c r="O35" s="65">
        <v>11</v>
      </c>
      <c r="P35" s="71" t="s">
        <v>27</v>
      </c>
      <c r="Q35" s="66">
        <v>6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Klemets Mikael, KoKu  -  Jokiranta Kari, SeSi</v>
      </c>
      <c r="G36" s="93">
        <v>11</v>
      </c>
      <c r="H36" s="81" t="s">
        <v>27</v>
      </c>
      <c r="I36" s="94">
        <v>9</v>
      </c>
      <c r="J36" s="72"/>
      <c r="K36" s="65">
        <v>11</v>
      </c>
      <c r="L36" s="71" t="s">
        <v>27</v>
      </c>
      <c r="M36" s="66">
        <v>7</v>
      </c>
      <c r="N36" s="72"/>
      <c r="O36" s="65">
        <v>10</v>
      </c>
      <c r="P36" s="71" t="s">
        <v>27</v>
      </c>
      <c r="Q36" s="66">
        <v>12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2</v>
      </c>
      <c r="AC36" s="75" t="s">
        <v>27</v>
      </c>
      <c r="AD36" s="76">
        <f>IF($G36-$I36&lt;0,1,0)+IF($K36-$M36&lt;0,1,0)+IF($O36-$Q36&lt;0,1,0)+IF($S36-$U36&lt;0,1,0)+IF($W36-$Y36&lt;0,1,0)</f>
        <v>1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Alén Tommy, KoKu  -  Jokiranta Kari, SeSi</v>
      </c>
      <c r="G38" s="65">
        <v>11</v>
      </c>
      <c r="H38" s="71" t="s">
        <v>27</v>
      </c>
      <c r="I38" s="66">
        <v>5</v>
      </c>
      <c r="J38" s="72"/>
      <c r="K38" s="65">
        <v>11</v>
      </c>
      <c r="L38" s="71" t="s">
        <v>27</v>
      </c>
      <c r="M38" s="66">
        <v>8</v>
      </c>
      <c r="N38" s="72"/>
      <c r="O38" s="65">
        <v>8</v>
      </c>
      <c r="P38" s="71" t="s">
        <v>27</v>
      </c>
      <c r="Q38" s="66">
        <v>11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2</v>
      </c>
      <c r="AC38" s="75" t="s">
        <v>27</v>
      </c>
      <c r="AD38" s="76">
        <f>IF($G38-$I38&lt;0,1,0)+IF($K38-$M38&lt;0,1,0)+IF($O38-$Q38&lt;0,1,0)+IF($S38-$U38&lt;0,1,0)+IF($W38-$Y38&lt;0,1,0)</f>
        <v>1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Klemets Mikael, KoKu  -  Mäntyniemi Keijo, Kurvi</v>
      </c>
      <c r="G39" s="65">
        <v>11</v>
      </c>
      <c r="H39" s="71" t="s">
        <v>27</v>
      </c>
      <c r="I39" s="66">
        <v>8</v>
      </c>
      <c r="J39" s="72"/>
      <c r="K39" s="65">
        <v>11</v>
      </c>
      <c r="L39" s="71" t="s">
        <v>27</v>
      </c>
      <c r="M39" s="66">
        <v>8</v>
      </c>
      <c r="N39" s="72"/>
      <c r="O39" s="65">
        <v>11</v>
      </c>
      <c r="P39" s="71" t="s">
        <v>27</v>
      </c>
      <c r="Q39" s="66">
        <v>3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Alén Tommy, KoKu  -  Klemets Mikael, KoKu</v>
      </c>
      <c r="G41" s="65">
        <v>4</v>
      </c>
      <c r="H41" s="71" t="s">
        <v>27</v>
      </c>
      <c r="I41" s="66">
        <v>11</v>
      </c>
      <c r="J41" s="72"/>
      <c r="K41" s="65">
        <v>9</v>
      </c>
      <c r="L41" s="71" t="s">
        <v>27</v>
      </c>
      <c r="M41" s="66">
        <v>11</v>
      </c>
      <c r="N41" s="72"/>
      <c r="O41" s="65">
        <v>6</v>
      </c>
      <c r="P41" s="71" t="s">
        <v>27</v>
      </c>
      <c r="Q41" s="66">
        <v>11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Mäntyniemi Keijo, Kurvi  -  Jokiranta Kari, SeSi</v>
      </c>
      <c r="G42" s="65">
        <v>3</v>
      </c>
      <c r="H42" s="71" t="s">
        <v>27</v>
      </c>
      <c r="I42" s="66">
        <v>11</v>
      </c>
      <c r="J42" s="72"/>
      <c r="K42" s="65">
        <v>3</v>
      </c>
      <c r="L42" s="71" t="s">
        <v>27</v>
      </c>
      <c r="M42" s="66">
        <v>11</v>
      </c>
      <c r="N42" s="72"/>
      <c r="O42" s="65">
        <v>10</v>
      </c>
      <c r="P42" s="71" t="s">
        <v>27</v>
      </c>
      <c r="Q42" s="66">
        <v>12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3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13:AH13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9:AH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2015-12-11T14:48:01Z</cp:lastPrinted>
  <dcterms:created xsi:type="dcterms:W3CDTF">2000-10-06T05:15:15Z</dcterms:created>
  <dcterms:modified xsi:type="dcterms:W3CDTF">2015-12-13T09:17:34Z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